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8610" tabRatio="688" activeTab="0"/>
  </bookViews>
  <sheets>
    <sheet name="Zal_1_WPF_uklad_budzetu" sheetId="1" r:id="rId1"/>
    <sheet name="definicja" sheetId="2" state="hidden" r:id="rId2"/>
  </sheets>
  <externalReferences>
    <externalReference r:id="rId5"/>
  </externalReferences>
  <definedNames>
    <definedName name="_xlnm.Print_Area" localSheetId="0">'Zal_1_WPF_uklad_budzetu'!$A$1:$O$63</definedName>
    <definedName name="_xlnm.Print_Titles" localSheetId="0">'Zal_1_WPF_uklad_budzetu'!$8:$8</definedName>
  </definedNames>
  <calcPr fullCalcOnLoad="1"/>
</workbook>
</file>

<file path=xl/sharedStrings.xml><?xml version="1.0" encoding="utf-8"?>
<sst xmlns="http://schemas.openxmlformats.org/spreadsheetml/2006/main" count="243" uniqueCount="177">
  <si>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</si>
  <si>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</si>
  <si>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</si>
  <si>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</si>
  <si>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</si>
  <si>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</si>
  <si>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</si>
  <si>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</si>
  <si>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</si>
  <si>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</si>
  <si>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</si>
  <si>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</si>
  <si>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</si>
  <si>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</si>
  <si>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</si>
  <si>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</si>
  <si>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</si>
  <si>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</si>
  <si>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</si>
  <si>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</si>
  <si>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</si>
  <si>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</si>
  <si>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</si>
  <si>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</si>
  <si>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</si>
  <si>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</si>
  <si>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</si>
  <si>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</si>
  <si>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</si>
  <si>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</si>
  <si>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</si>
  <si>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</si>
  <si>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</si>
  <si>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</si>
  <si>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</si>
  <si>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</si>
  <si>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</si>
  <si>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</si>
  <si>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</si>
  <si>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</si>
  <si>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</si>
  <si>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</si>
  <si>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</si>
  <si>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</si>
  <si>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</si>
  <si>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</si>
  <si>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</si>
  <si>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</si>
  <si>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</si>
  <si>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</si>
  <si>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</si>
  <si>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</si>
  <si>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</si>
  <si>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</si>
  <si>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</si>
  <si>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</si>
  <si>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</si>
  <si>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</si>
  <si>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</si>
  <si>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</si>
  <si>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</si>
  <si>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</si>
  <si>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</si>
  <si>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Dochody majątkowe, w tym:</t>
  </si>
  <si>
    <t>ze sprzedaży majątku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</si>
  <si>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</si>
  <si>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</si>
  <si>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</si>
  <si>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</si>
  <si>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</si>
  <si>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</si>
  <si>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</si>
  <si>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</si>
  <si>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</si>
  <si>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</si>
  <si>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</si>
  <si>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</si>
  <si>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</si>
  <si>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</si>
  <si>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</si>
  <si>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</si>
  <si>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</si>
  <si>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</si>
  <si>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</si>
  <si>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</si>
  <si>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</si>
  <si>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</si>
  <si>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</si>
  <si>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</si>
  <si>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</si>
  <si>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</si>
  <si>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</si>
  <si>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</si>
  <si>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</si>
  <si>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</si>
  <si>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</si>
  <si>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</si>
  <si>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</si>
  <si>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</si>
  <si>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</si>
  <si>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</si>
  <si>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</si>
  <si>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</si>
  <si>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</si>
  <si>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</si>
  <si>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</si>
  <si>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</si>
  <si>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</si>
  <si>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</si>
  <si>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</si>
  <si>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</si>
  <si>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</si>
  <si>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</si>
  <si>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</si>
  <si>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</si>
  <si>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</si>
  <si>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</si>
  <si>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</si>
  <si>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</si>
  <si>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</si>
  <si>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</si>
  <si>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</si>
  <si>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</si>
  <si>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</si>
  <si>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</si>
  <si>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</si>
  <si>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</si>
  <si>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</si>
  <si>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</si>
  <si>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</si>
  <si>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</si>
  <si>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</si>
  <si>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</si>
  <si>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</si>
  <si>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</si>
  <si>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</si>
  <si>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</si>
  <si>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</si>
  <si>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</si>
  <si>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</si>
  <si>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</si>
  <si>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</si>
  <si>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</si>
  <si>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</si>
  <si>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</si>
  <si>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</si>
  <si>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</si>
  <si>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</si>
  <si>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</si>
  <si>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</si>
  <si>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</si>
  <si>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</si>
  <si>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</si>
  <si>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</si>
  <si>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</si>
  <si>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</si>
  <si>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</si>
  <si>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</si>
  <si>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</si>
  <si>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</si>
  <si>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</si>
  <si>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Dochody majątkowe - wydatki majątkowe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</si>
  <si>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</si>
  <si>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</si>
  <si>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x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</si>
  <si>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</si>
  <si>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</si>
  <si>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</si>
  <si>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</si>
  <si>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</si>
  <si>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</si>
  <si>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Załącznik Nr 1</t>
  </si>
  <si>
    <t>Rady Gminy Mielno</t>
  </si>
  <si>
    <t>Wieloletnia  Prognoza  Finansowa  Gminy  Mielno  na  lata  2013 - 2024</t>
  </si>
  <si>
    <t>środki określone w art.. 5 ust. 1 pkt 2 ustawy (środki z UE*)</t>
  </si>
  <si>
    <t>z dnia 28.02.2013 r.</t>
  </si>
  <si>
    <t>do Uchwały Nr XXXVI/387/13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</si>
</sst>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4" fillId="34" borderId="0" applyNumberFormat="0" applyBorder="0" applyAlignment="0" applyProtection="0"/>
    <xf numFmtId="0" fontId="14" fillId="35" borderId="0" applyNumberFormat="0" applyBorder="0" applyAlignment="0" applyProtection="0"/>
    <xf numFmtId="0" fontId="34" fillId="36" borderId="0" applyNumberFormat="0" applyBorder="0" applyAlignment="0" applyProtection="0"/>
    <xf numFmtId="0" fontId="14" fillId="37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29" borderId="0" applyNumberFormat="0" applyBorder="0" applyAlignment="0" applyProtection="0"/>
    <xf numFmtId="0" fontId="34" fillId="41" borderId="0" applyNumberFormat="0" applyBorder="0" applyAlignment="0" applyProtection="0"/>
    <xf numFmtId="0" fontId="14" fillId="3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1" applyNumberFormat="0" applyAlignment="0" applyProtection="0"/>
    <xf numFmtId="0" fontId="15" fillId="13" borderId="2" applyNumberFormat="0" applyAlignment="0" applyProtection="0"/>
    <xf numFmtId="0" fontId="36" fillId="45" borderId="3" applyNumberFormat="0" applyAlignment="0" applyProtection="0"/>
    <xf numFmtId="0" fontId="16" fillId="46" borderId="4" applyNumberFormat="0" applyAlignment="0" applyProtection="0"/>
    <xf numFmtId="0" fontId="37" fillId="47" borderId="0" applyNumberFormat="0" applyBorder="0" applyAlignment="0" applyProtection="0"/>
    <xf numFmtId="0" fontId="17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9" fillId="48" borderId="7" applyNumberFormat="0" applyAlignment="0" applyProtection="0"/>
    <xf numFmtId="0" fontId="19" fillId="49" borderId="8" applyNumberFormat="0" applyAlignment="0" applyProtection="0"/>
    <xf numFmtId="0" fontId="40" fillId="0" borderId="9" applyNumberFormat="0" applyFill="0" applyAlignment="0" applyProtection="0"/>
    <xf numFmtId="0" fontId="20" fillId="0" borderId="10" applyNumberFormat="0" applyFill="0" applyAlignment="0" applyProtection="0"/>
    <xf numFmtId="0" fontId="41" fillId="0" borderId="11" applyNumberFormat="0" applyFill="0" applyAlignment="0" applyProtection="0"/>
    <xf numFmtId="0" fontId="21" fillId="0" borderId="12" applyNumberFormat="0" applyFill="0" applyAlignment="0" applyProtection="0"/>
    <xf numFmtId="0" fontId="42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3" fillId="5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45" borderId="1" applyNumberFormat="0" applyAlignment="0" applyProtection="0"/>
    <xf numFmtId="0" fontId="24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15" applyNumberFormat="0" applyFill="0" applyAlignment="0" applyProtection="0"/>
    <xf numFmtId="0" fontId="13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54" borderId="0" applyNumberFormat="0" applyBorder="0" applyAlignment="0" applyProtection="0"/>
    <xf numFmtId="0" fontId="28" fillId="5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9" xfId="90" applyFont="1" applyBorder="1" applyAlignment="1">
      <alignment vertical="center" wrapText="1"/>
      <protection/>
    </xf>
    <xf numFmtId="0" fontId="2" fillId="0" borderId="19" xfId="90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46" borderId="0" xfId="0" applyFont="1" applyFill="1" applyBorder="1" applyAlignment="1">
      <alignment horizontal="center"/>
    </xf>
    <xf numFmtId="49" fontId="3" fillId="46" borderId="20" xfId="90" applyNumberFormat="1" applyFont="1" applyFill="1" applyBorder="1" applyAlignment="1">
      <alignment horizontal="center" vertical="center"/>
      <protection/>
    </xf>
    <xf numFmtId="0" fontId="2" fillId="0" borderId="21" xfId="90" applyFont="1" applyBorder="1" applyAlignment="1">
      <alignment horizontal="center" vertical="center"/>
      <protection/>
    </xf>
    <xf numFmtId="0" fontId="3" fillId="0" borderId="21" xfId="90" applyFont="1" applyBorder="1" applyAlignment="1">
      <alignment horizontal="center" vertical="center"/>
      <protection/>
    </xf>
    <xf numFmtId="0" fontId="3" fillId="11" borderId="21" xfId="90" applyFont="1" applyFill="1" applyBorder="1" applyAlignment="1">
      <alignment horizontal="center" vertical="center"/>
      <protection/>
    </xf>
    <xf numFmtId="0" fontId="3" fillId="11" borderId="22" xfId="90" applyFont="1" applyFill="1" applyBorder="1" applyAlignment="1">
      <alignment horizontal="center" vertical="center"/>
      <protection/>
    </xf>
    <xf numFmtId="0" fontId="3" fillId="0" borderId="23" xfId="90" applyFont="1" applyBorder="1" applyAlignment="1">
      <alignment horizontal="center" vertical="center"/>
      <protection/>
    </xf>
    <xf numFmtId="0" fontId="3" fillId="46" borderId="24" xfId="90" applyFont="1" applyFill="1" applyBorder="1" applyAlignment="1">
      <alignment horizontal="center" vertical="center"/>
      <protection/>
    </xf>
    <xf numFmtId="49" fontId="3" fillId="46" borderId="25" xfId="90" applyNumberFormat="1" applyFont="1" applyFill="1" applyBorder="1" applyAlignment="1">
      <alignment horizontal="center"/>
      <protection/>
    </xf>
    <xf numFmtId="49" fontId="3" fillId="46" borderId="26" xfId="90" applyNumberFormat="1" applyFont="1" applyFill="1" applyBorder="1" applyAlignment="1">
      <alignment horizontal="center"/>
      <protection/>
    </xf>
    <xf numFmtId="0" fontId="2" fillId="55" borderId="19" xfId="90" applyFont="1" applyFill="1" applyBorder="1" applyAlignment="1">
      <alignment vertical="center" wrapText="1"/>
      <protection/>
    </xf>
    <xf numFmtId="0" fontId="9" fillId="0" borderId="0" xfId="0" applyFont="1" applyAlignment="1">
      <alignment/>
    </xf>
    <xf numFmtId="49" fontId="3" fillId="46" borderId="27" xfId="90" applyNumberFormat="1" applyFont="1" applyFill="1" applyBorder="1" applyAlignment="1">
      <alignment horizontal="center"/>
      <protection/>
    </xf>
    <xf numFmtId="165" fontId="2" fillId="15" borderId="21" xfId="90" applyNumberFormat="1" applyFont="1" applyFill="1" applyBorder="1" applyAlignment="1" applyProtection="1">
      <alignment vertical="center"/>
      <protection locked="0"/>
    </xf>
    <xf numFmtId="0" fontId="7" fillId="46" borderId="0" xfId="0" applyFont="1" applyFill="1" applyAlignment="1">
      <alignment horizontal="center"/>
    </xf>
    <xf numFmtId="0" fontId="7" fillId="0" borderId="28" xfId="0" applyFont="1" applyBorder="1" applyAlignment="1">
      <alignment/>
    </xf>
    <xf numFmtId="0" fontId="2" fillId="0" borderId="0" xfId="91" applyFont="1" applyBorder="1" applyAlignment="1" quotePrefix="1">
      <alignment horizontal="right" vertical="center"/>
      <protection/>
    </xf>
    <xf numFmtId="0" fontId="2" fillId="0" borderId="0" xfId="91" applyFont="1" applyBorder="1" applyAlignment="1">
      <alignment vertical="center" wrapText="1"/>
      <protection/>
    </xf>
    <xf numFmtId="165" fontId="2" fillId="0" borderId="0" xfId="91" applyNumberFormat="1" applyFont="1" applyBorder="1" applyAlignment="1">
      <alignment vertical="center"/>
      <protection/>
    </xf>
    <xf numFmtId="165" fontId="2" fillId="15" borderId="29" xfId="90" applyNumberFormat="1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91" applyFont="1" applyBorder="1" applyAlignment="1">
      <alignment vertical="center"/>
      <protection/>
    </xf>
    <xf numFmtId="0" fontId="3" fillId="11" borderId="19" xfId="90" applyFont="1" applyFill="1" applyBorder="1" applyAlignment="1">
      <alignment vertical="center" wrapText="1"/>
      <protection/>
    </xf>
    <xf numFmtId="0" fontId="3" fillId="0" borderId="19" xfId="90" applyFont="1" applyBorder="1" applyAlignment="1">
      <alignment vertical="center" wrapText="1"/>
      <protection/>
    </xf>
    <xf numFmtId="0" fontId="3" fillId="55" borderId="19" xfId="90" applyFont="1" applyFill="1" applyBorder="1" applyAlignment="1">
      <alignment vertical="center" wrapText="1"/>
      <protection/>
    </xf>
    <xf numFmtId="49" fontId="3" fillId="46" borderId="30" xfId="90" applyNumberFormat="1" applyFont="1" applyFill="1" applyBorder="1" applyAlignment="1">
      <alignment vertical="center" wrapText="1"/>
      <protection/>
    </xf>
    <xf numFmtId="0" fontId="3" fillId="46" borderId="31" xfId="90" applyFont="1" applyFill="1" applyBorder="1" applyAlignment="1">
      <alignment vertical="center" wrapText="1"/>
      <protection/>
    </xf>
    <xf numFmtId="0" fontId="8" fillId="11" borderId="19" xfId="90" applyFont="1" applyFill="1" applyBorder="1" applyAlignment="1">
      <alignment vertical="center" wrapText="1"/>
      <protection/>
    </xf>
    <xf numFmtId="0" fontId="8" fillId="11" borderId="32" xfId="90" applyFont="1" applyFill="1" applyBorder="1" applyAlignment="1">
      <alignment vertical="center" wrapText="1"/>
      <protection/>
    </xf>
    <xf numFmtId="0" fontId="3" fillId="55" borderId="31" xfId="90" applyFont="1" applyFill="1" applyBorder="1" applyAlignment="1">
      <alignment vertical="center" wrapText="1"/>
      <protection/>
    </xf>
    <xf numFmtId="49" fontId="3" fillId="46" borderId="33" xfId="91" applyNumberFormat="1" applyFont="1" applyFill="1" applyBorder="1" applyAlignment="1">
      <alignment horizontal="center" vertical="center"/>
      <protection/>
    </xf>
    <xf numFmtId="49" fontId="3" fillId="46" borderId="33" xfId="91" applyNumberFormat="1" applyFont="1" applyFill="1" applyBorder="1" applyAlignment="1">
      <alignment vertical="center"/>
      <protection/>
    </xf>
    <xf numFmtId="1" fontId="3" fillId="46" borderId="33" xfId="91" applyNumberFormat="1" applyFont="1" applyFill="1" applyBorder="1" applyAlignment="1">
      <alignment horizontal="center" vertical="center"/>
      <protection/>
    </xf>
    <xf numFmtId="0" fontId="3" fillId="0" borderId="33" xfId="91" applyFont="1" applyBorder="1" applyAlignment="1">
      <alignment horizontal="center" vertical="center"/>
      <protection/>
    </xf>
    <xf numFmtId="0" fontId="3" fillId="0" borderId="33" xfId="91" applyFont="1" applyFill="1" applyBorder="1" applyAlignment="1">
      <alignment vertical="center" wrapText="1"/>
      <protection/>
    </xf>
    <xf numFmtId="0" fontId="3" fillId="0" borderId="33" xfId="0" applyFont="1" applyBorder="1" applyAlignment="1">
      <alignment horizontal="center" vertical="top"/>
    </xf>
    <xf numFmtId="0" fontId="3" fillId="0" borderId="33" xfId="0" applyFont="1" applyFill="1" applyBorder="1" applyAlignment="1">
      <alignment vertical="top" wrapText="1"/>
    </xf>
    <xf numFmtId="0" fontId="3" fillId="0" borderId="34" xfId="91" applyFont="1" applyBorder="1" applyAlignment="1">
      <alignment horizontal="center" vertical="center"/>
      <protection/>
    </xf>
    <xf numFmtId="0" fontId="3" fillId="0" borderId="34" xfId="91" applyFont="1" applyFill="1" applyBorder="1" applyAlignment="1">
      <alignment vertical="center" wrapText="1"/>
      <protection/>
    </xf>
    <xf numFmtId="0" fontId="2" fillId="0" borderId="35" xfId="91" applyFont="1" applyBorder="1" applyAlignment="1">
      <alignment horizontal="center" vertical="center"/>
      <protection/>
    </xf>
    <xf numFmtId="0" fontId="2" fillId="0" borderId="35" xfId="91" applyFont="1" applyFill="1" applyBorder="1" applyAlignment="1">
      <alignment horizontal="left" vertical="center" wrapText="1" indent="1"/>
      <protection/>
    </xf>
    <xf numFmtId="0" fontId="2" fillId="0" borderId="35" xfId="91" applyFont="1" applyFill="1" applyBorder="1" applyAlignment="1">
      <alignment horizontal="left" vertical="center" wrapText="1" indent="2"/>
      <protection/>
    </xf>
    <xf numFmtId="0" fontId="2" fillId="0" borderId="35" xfId="91" applyNumberFormat="1" applyFont="1" applyFill="1" applyBorder="1" applyAlignment="1">
      <alignment horizontal="left" vertical="center" wrapText="1" indent="2"/>
      <protection/>
    </xf>
    <xf numFmtId="0" fontId="3" fillId="0" borderId="35" xfId="91" applyFont="1" applyBorder="1" applyAlignment="1">
      <alignment horizontal="center" vertical="center"/>
      <protection/>
    </xf>
    <xf numFmtId="0" fontId="2" fillId="0" borderId="35" xfId="91" applyFont="1" applyFill="1" applyBorder="1" applyAlignment="1">
      <alignment vertical="center" wrapText="1"/>
      <protection/>
    </xf>
    <xf numFmtId="0" fontId="3" fillId="0" borderId="35" xfId="90" applyFont="1" applyFill="1" applyBorder="1" applyAlignment="1">
      <alignment vertical="center" wrapText="1"/>
      <protection/>
    </xf>
    <xf numFmtId="0" fontId="2" fillId="0" borderId="36" xfId="91" applyFont="1" applyBorder="1" applyAlignment="1">
      <alignment horizontal="center" vertical="center"/>
      <protection/>
    </xf>
    <xf numFmtId="0" fontId="2" fillId="0" borderId="36" xfId="91" applyFont="1" applyFill="1" applyBorder="1" applyAlignment="1">
      <alignment horizontal="left" vertical="center" wrapText="1" indent="1"/>
      <protection/>
    </xf>
    <xf numFmtId="0" fontId="2" fillId="0" borderId="36" xfId="91" applyFont="1" applyFill="1" applyBorder="1" applyAlignment="1">
      <alignment horizontal="left" vertical="center" wrapText="1" indent="2"/>
      <protection/>
    </xf>
    <xf numFmtId="0" fontId="3" fillId="0" borderId="36" xfId="91" applyFont="1" applyBorder="1" applyAlignment="1">
      <alignment horizontal="center" vertical="center"/>
      <protection/>
    </xf>
    <xf numFmtId="0" fontId="2" fillId="0" borderId="34" xfId="91" applyFont="1" applyFill="1" applyBorder="1" applyAlignment="1">
      <alignment vertical="center" wrapText="1"/>
      <protection/>
    </xf>
    <xf numFmtId="0" fontId="2" fillId="0" borderId="36" xfId="91" applyFont="1" applyFill="1" applyBorder="1" applyAlignment="1">
      <alignment vertical="center" wrapText="1"/>
      <protection/>
    </xf>
    <xf numFmtId="0" fontId="9" fillId="56" borderId="0" xfId="0" applyFont="1" applyFill="1" applyAlignment="1">
      <alignment/>
    </xf>
    <xf numFmtId="0" fontId="9" fillId="57" borderId="0" xfId="0" applyFont="1" applyFill="1" applyAlignment="1">
      <alignment/>
    </xf>
    <xf numFmtId="0" fontId="11" fillId="57" borderId="34" xfId="0" applyFont="1" applyFill="1" applyBorder="1" applyAlignment="1">
      <alignment horizontal="right" wrapText="1"/>
    </xf>
    <xf numFmtId="166" fontId="7" fillId="0" borderId="34" xfId="0" applyNumberFormat="1" applyFont="1" applyBorder="1" applyAlignment="1">
      <alignment vertical="center"/>
    </xf>
    <xf numFmtId="166" fontId="7" fillId="0" borderId="35" xfId="0" applyNumberFormat="1" applyFont="1" applyBorder="1" applyAlignment="1">
      <alignment vertical="center"/>
    </xf>
    <xf numFmtId="0" fontId="11" fillId="57" borderId="35" xfId="0" applyFont="1" applyFill="1" applyBorder="1" applyAlignment="1">
      <alignment horizontal="right" wrapText="1"/>
    </xf>
    <xf numFmtId="0" fontId="12" fillId="0" borderId="35" xfId="0" applyFont="1" applyBorder="1" applyAlignment="1">
      <alignment horizontal="right" wrapText="1"/>
    </xf>
    <xf numFmtId="0" fontId="7" fillId="0" borderId="35" xfId="0" applyFont="1" applyBorder="1" applyAlignment="1">
      <alignment vertical="center"/>
    </xf>
    <xf numFmtId="0" fontId="11" fillId="56" borderId="35" xfId="0" applyFont="1" applyFill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7" fillId="0" borderId="35" xfId="0" applyFont="1" applyBorder="1" applyAlignment="1">
      <alignment horizontal="center" vertical="center"/>
    </xf>
    <xf numFmtId="0" fontId="11" fillId="56" borderId="35" xfId="0" applyFont="1" applyFill="1" applyBorder="1" applyAlignment="1">
      <alignment horizontal="right" wrapText="1"/>
    </xf>
    <xf numFmtId="0" fontId="7" fillId="0" borderId="35" xfId="0" applyFont="1" applyBorder="1" applyAlignment="1">
      <alignment/>
    </xf>
    <xf numFmtId="0" fontId="11" fillId="56" borderId="36" xfId="0" applyFont="1" applyFill="1" applyBorder="1" applyAlignment="1">
      <alignment horizontal="right" wrapText="1"/>
    </xf>
    <xf numFmtId="0" fontId="7" fillId="0" borderId="36" xfId="0" applyFont="1" applyBorder="1" applyAlignment="1">
      <alignment vertical="center"/>
    </xf>
    <xf numFmtId="0" fontId="13" fillId="0" borderId="0" xfId="0" applyFont="1" applyAlignment="1">
      <alignment/>
    </xf>
    <xf numFmtId="0" fontId="3" fillId="0" borderId="34" xfId="91" applyFont="1" applyFill="1" applyBorder="1" applyAlignment="1">
      <alignment horizontal="center" vertical="center"/>
      <protection/>
    </xf>
    <xf numFmtId="0" fontId="8" fillId="0" borderId="34" xfId="91" applyFont="1" applyFill="1" applyBorder="1" applyAlignment="1">
      <alignment horizontal="left" vertical="center" wrapText="1"/>
      <protection/>
    </xf>
    <xf numFmtId="0" fontId="3" fillId="0" borderId="36" xfId="91" applyFont="1" applyFill="1" applyBorder="1" applyAlignment="1">
      <alignment horizontal="center" vertical="center"/>
      <protection/>
    </xf>
    <xf numFmtId="0" fontId="8" fillId="0" borderId="36" xfId="91" applyFont="1" applyFill="1" applyBorder="1" applyAlignment="1">
      <alignment horizontal="left" vertical="center" wrapText="1"/>
      <protection/>
    </xf>
    <xf numFmtId="166" fontId="7" fillId="0" borderId="37" xfId="0" applyNumberFormat="1" applyFont="1" applyBorder="1" applyAlignment="1">
      <alignment vertical="center"/>
    </xf>
    <xf numFmtId="0" fontId="11" fillId="43" borderId="37" xfId="0" applyFont="1" applyFill="1" applyBorder="1" applyAlignment="1">
      <alignment horizontal="right" wrapText="1"/>
    </xf>
    <xf numFmtId="166" fontId="7" fillId="0" borderId="37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66" fontId="29" fillId="0" borderId="34" xfId="91" applyNumberFormat="1" applyFont="1" applyFill="1" applyBorder="1" applyAlignment="1">
      <alignment vertical="center"/>
      <protection/>
    </xf>
    <xf numFmtId="166" fontId="30" fillId="0" borderId="35" xfId="91" applyNumberFormat="1" applyFont="1" applyFill="1" applyBorder="1" applyAlignment="1">
      <alignment vertical="center"/>
      <protection/>
    </xf>
    <xf numFmtId="166" fontId="30" fillId="0" borderId="36" xfId="91" applyNumberFormat="1" applyFont="1" applyFill="1" applyBorder="1" applyAlignment="1">
      <alignment vertical="center"/>
      <protection/>
    </xf>
    <xf numFmtId="166" fontId="29" fillId="0" borderId="35" xfId="91" applyNumberFormat="1" applyFont="1" applyFill="1" applyBorder="1" applyAlignment="1">
      <alignment vertical="center"/>
      <protection/>
    </xf>
    <xf numFmtId="166" fontId="29" fillId="0" borderId="36" xfId="91" applyNumberFormat="1" applyFont="1" applyFill="1" applyBorder="1" applyAlignment="1">
      <alignment vertical="center"/>
      <protection/>
    </xf>
    <xf numFmtId="166" fontId="29" fillId="0" borderId="33" xfId="91" applyNumberFormat="1" applyFont="1" applyFill="1" applyBorder="1" applyAlignment="1">
      <alignment vertical="center"/>
      <protection/>
    </xf>
    <xf numFmtId="166" fontId="30" fillId="0" borderId="33" xfId="91" applyNumberFormat="1" applyFont="1" applyFill="1" applyBorder="1" applyAlignment="1">
      <alignment vertical="center"/>
      <protection/>
    </xf>
    <xf numFmtId="10" fontId="29" fillId="0" borderId="34" xfId="91" applyNumberFormat="1" applyFont="1" applyFill="1" applyBorder="1" applyAlignment="1">
      <alignment vertical="center"/>
      <protection/>
    </xf>
    <xf numFmtId="10" fontId="29" fillId="0" borderId="35" xfId="91" applyNumberFormat="1" applyFont="1" applyFill="1" applyBorder="1" applyAlignment="1">
      <alignment vertical="center"/>
      <protection/>
    </xf>
    <xf numFmtId="10" fontId="29" fillId="0" borderId="36" xfId="91" applyNumberFormat="1" applyFont="1" applyFill="1" applyBorder="1" applyAlignment="1">
      <alignment vertical="center"/>
      <protection/>
    </xf>
    <xf numFmtId="0" fontId="29" fillId="0" borderId="35" xfId="91" applyFont="1" applyFill="1" applyBorder="1" applyAlignment="1">
      <alignment horizontal="center" vertical="center" wrapText="1"/>
      <protection/>
    </xf>
    <xf numFmtId="165" fontId="30" fillId="0" borderId="34" xfId="91" applyNumberFormat="1" applyFont="1" applyFill="1" applyBorder="1" applyAlignment="1">
      <alignment vertical="center"/>
      <protection/>
    </xf>
    <xf numFmtId="166" fontId="30" fillId="0" borderId="34" xfId="91" applyNumberFormat="1" applyFont="1" applyFill="1" applyBorder="1" applyAlignment="1">
      <alignment vertical="center"/>
      <protection/>
    </xf>
    <xf numFmtId="0" fontId="2" fillId="0" borderId="35" xfId="91" applyFont="1" applyFill="1" applyBorder="1" applyAlignment="1">
      <alignment horizontal="left" vertical="center" wrapText="1"/>
      <protection/>
    </xf>
    <xf numFmtId="0" fontId="2" fillId="0" borderId="36" xfId="91" applyFont="1" applyFill="1" applyBorder="1" applyAlignment="1">
      <alignment horizontal="left" vertical="center" wrapText="1"/>
      <protection/>
    </xf>
    <xf numFmtId="0" fontId="2" fillId="0" borderId="35" xfId="91" applyFont="1" applyFill="1" applyBorder="1" applyAlignment="1" quotePrefix="1">
      <alignment horizontal="left" vertical="center" wrapText="1"/>
      <protection/>
    </xf>
    <xf numFmtId="0" fontId="29" fillId="0" borderId="36" xfId="91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/>
    </xf>
  </cellXfs>
  <cellStyles count="10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3" xfId="87"/>
    <cellStyle name="Normalny 4" xfId="88"/>
    <cellStyle name="Normalny 5" xfId="89"/>
    <cellStyle name="Normalny 6" xfId="90"/>
    <cellStyle name="Normalny 6 2" xfId="91"/>
    <cellStyle name="Normalny 7" xfId="92"/>
    <cellStyle name="Normalny 7 2" xfId="93"/>
    <cellStyle name="Obliczenia" xfId="94"/>
    <cellStyle name="Obliczenia 2" xfId="95"/>
    <cellStyle name="Percent" xfId="96"/>
    <cellStyle name="Procentowy 2" xfId="97"/>
    <cellStyle name="Procentowy 2 2" xfId="98"/>
    <cellStyle name="Procentowy 3" xfId="99"/>
    <cellStyle name="Procentowy 3 2" xfId="100"/>
    <cellStyle name="Procentowy 4" xfId="101"/>
    <cellStyle name="Suma" xfId="102"/>
    <cellStyle name="Suma 2" xfId="103"/>
    <cellStyle name="Tekst objaśnienia" xfId="104"/>
    <cellStyle name="Tekst objaśnienia 2" xfId="105"/>
    <cellStyle name="Tekst ostrzeżenia" xfId="106"/>
    <cellStyle name="Tekst ostrzeżenia 2" xfId="107"/>
    <cellStyle name="Tytuł" xfId="108"/>
    <cellStyle name="Tytuł 2" xfId="109"/>
    <cellStyle name="Uwaga" xfId="110"/>
    <cellStyle name="Uwaga 2" xfId="111"/>
    <cellStyle name="Currency" xfId="112"/>
    <cellStyle name="Currency [0]" xfId="113"/>
    <cellStyle name="Złe" xfId="114"/>
    <cellStyle name="Złe 2" xfId="115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Bestia\ReportToolTemporary\f1cdddc1cc96440fa285dbf5e2961e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_1_WPF_uklad_budzetu"/>
      <sheetName val="Zal_1_WPF_wg_przeplywow"/>
      <sheetName val="definicja"/>
      <sheetName val="AnalizaWsk243"/>
      <sheetName val="DaneZrodlowe"/>
    </sheetNames>
    <sheetDataSet>
      <sheetData sheetId="1">
        <row r="8">
          <cell r="C8">
            <v>25355740.27</v>
          </cell>
        </row>
        <row r="9">
          <cell r="C9">
            <v>60427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8735988</v>
          </cell>
        </row>
        <row r="11">
          <cell r="C11">
            <v>5030198</v>
          </cell>
          <cell r="E11">
            <v>2527167</v>
          </cell>
          <cell r="F11">
            <v>1666666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2625613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C13">
            <v>24600208.27</v>
          </cell>
          <cell r="F13">
            <v>21500000</v>
          </cell>
          <cell r="G13">
            <v>21500000</v>
          </cell>
          <cell r="H13">
            <v>21500000</v>
          </cell>
          <cell r="I13">
            <v>21500000</v>
          </cell>
          <cell r="J13">
            <v>21500000</v>
          </cell>
          <cell r="K13">
            <v>21500000</v>
          </cell>
          <cell r="L13">
            <v>21500000</v>
          </cell>
          <cell r="M13">
            <v>21500000</v>
          </cell>
          <cell r="N13">
            <v>21500000</v>
          </cell>
          <cell r="O13">
            <v>21000000</v>
          </cell>
        </row>
        <row r="14">
          <cell r="C14">
            <v>9516136.07</v>
          </cell>
        </row>
        <row r="15">
          <cell r="C15">
            <v>4703791</v>
          </cell>
          <cell r="E15">
            <v>4000000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270550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123427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7">
          <cell r="C27">
            <v>2999880.42</v>
          </cell>
          <cell r="D27">
            <v>1241000</v>
          </cell>
          <cell r="E27">
            <v>1160000</v>
          </cell>
          <cell r="F27">
            <v>1460000</v>
          </cell>
          <cell r="L27">
            <v>1280000</v>
          </cell>
          <cell r="M27">
            <v>1970000</v>
          </cell>
          <cell r="N27">
            <v>2070000</v>
          </cell>
          <cell r="O27">
            <v>2273400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750000</v>
          </cell>
          <cell r="E29">
            <v>780000</v>
          </cell>
          <cell r="F29">
            <v>730000</v>
          </cell>
          <cell r="G29">
            <v>650000</v>
          </cell>
          <cell r="H29">
            <v>600000</v>
          </cell>
          <cell r="I29">
            <v>530000</v>
          </cell>
          <cell r="J29">
            <v>460000</v>
          </cell>
          <cell r="K29">
            <v>405000</v>
          </cell>
          <cell r="L29">
            <v>350000</v>
          </cell>
          <cell r="M29">
            <v>320000</v>
          </cell>
          <cell r="N29">
            <v>220000</v>
          </cell>
          <cell r="O29">
            <v>110000</v>
          </cell>
        </row>
        <row r="30">
          <cell r="C30">
            <v>750000</v>
          </cell>
          <cell r="E30">
            <v>780000</v>
          </cell>
          <cell r="F30">
            <v>730000</v>
          </cell>
          <cell r="G30">
            <v>650000</v>
          </cell>
          <cell r="H30">
            <v>600000</v>
          </cell>
          <cell r="I30">
            <v>530000</v>
          </cell>
          <cell r="J30">
            <v>460000</v>
          </cell>
          <cell r="K30">
            <v>405000</v>
          </cell>
          <cell r="L30">
            <v>350000</v>
          </cell>
          <cell r="M30">
            <v>320000</v>
          </cell>
          <cell r="N30">
            <v>220000</v>
          </cell>
          <cell r="O30">
            <v>110000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3">
          <cell r="C33">
            <v>11535040</v>
          </cell>
          <cell r="H33">
            <v>3940000</v>
          </cell>
          <cell r="I33">
            <v>3440000</v>
          </cell>
          <cell r="J33">
            <v>3610000</v>
          </cell>
          <cell r="K33">
            <v>2865000</v>
          </cell>
          <cell r="L33">
            <v>2370000</v>
          </cell>
          <cell r="M33">
            <v>2593500</v>
          </cell>
          <cell r="N33">
            <v>1080000</v>
          </cell>
          <cell r="O33">
            <v>1690000</v>
          </cell>
        </row>
        <row r="34">
          <cell r="C34">
            <v>9701963</v>
          </cell>
        </row>
        <row r="35">
          <cell r="C35">
            <v>5160116</v>
          </cell>
          <cell r="D35">
            <v>1953767</v>
          </cell>
          <cell r="E35">
            <v>1282967</v>
          </cell>
          <cell r="F35">
            <v>166666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5793400.42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2793520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9">
          <cell r="C39">
            <v>18465848</v>
          </cell>
          <cell r="K39">
            <v>7593400</v>
          </cell>
          <cell r="L39">
            <v>6313400</v>
          </cell>
          <cell r="M39">
            <v>4343400</v>
          </cell>
          <cell r="N39">
            <v>2273400</v>
          </cell>
          <cell r="O39">
            <v>0</v>
          </cell>
        </row>
        <row r="40">
          <cell r="C40">
            <v>101448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E43">
            <v>1160000</v>
          </cell>
          <cell r="F43">
            <v>1460000</v>
          </cell>
          <cell r="G43">
            <v>1460000</v>
          </cell>
          <cell r="H43">
            <v>1460000</v>
          </cell>
          <cell r="I43">
            <v>1530000</v>
          </cell>
          <cell r="J43">
            <v>1230000</v>
          </cell>
          <cell r="K43">
            <v>1230000</v>
          </cell>
          <cell r="L43">
            <v>1280000</v>
          </cell>
          <cell r="M43">
            <v>1970000</v>
          </cell>
          <cell r="N43">
            <v>2070000</v>
          </cell>
          <cell r="O43">
            <v>2273400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0.5417</v>
          </cell>
        </row>
        <row r="47">
          <cell r="C47">
            <v>0.5417</v>
          </cell>
        </row>
        <row r="48">
          <cell r="C48">
            <v>0.11</v>
          </cell>
        </row>
        <row r="49">
          <cell r="C49">
            <v>0.11</v>
          </cell>
        </row>
        <row r="50">
          <cell r="C50">
            <v>0.1477</v>
          </cell>
        </row>
        <row r="51">
          <cell r="C51">
            <v>0.1547</v>
          </cell>
        </row>
        <row r="52">
          <cell r="C52">
            <v>0.11</v>
          </cell>
        </row>
        <row r="54">
          <cell r="C54">
            <v>0.11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GY98"/>
  <sheetViews>
    <sheetView tabSelected="1" zoomScale="104" zoomScaleNormal="104" zoomScaleSheetLayoutView="100" zoomScalePageLayoutView="0" workbookViewId="0" topLeftCell="A1">
      <selection activeCell="F56" sqref="F56"/>
    </sheetView>
  </sheetViews>
  <sheetFormatPr defaultColWidth="8.796875" defaultRowHeight="14.25"/>
  <cols>
    <col min="1" max="1" width="2" style="1" customWidth="1"/>
    <col min="2" max="2" width="30" style="1" customWidth="1"/>
    <col min="3" max="3" width="10" style="1" hidden="1" customWidth="1"/>
    <col min="4" max="4" width="9.19921875" style="1" customWidth="1"/>
    <col min="5" max="5" width="10" style="1" customWidth="1"/>
    <col min="6" max="15" width="9.19921875" style="1" customWidth="1"/>
    <col min="16" max="16384" width="9" style="1" customWidth="1"/>
  </cols>
  <sheetData>
    <row r="1" spans="1:15" s="4" customFormat="1" ht="15">
      <c r="A1" s="1"/>
      <c r="B1" s="73"/>
      <c r="C1" s="1"/>
      <c r="D1" s="1"/>
      <c r="E1" s="1"/>
      <c r="F1" s="1"/>
      <c r="G1" s="1"/>
      <c r="H1" s="1"/>
      <c r="I1" s="1"/>
      <c r="J1" s="81"/>
      <c r="K1" s="81"/>
      <c r="L1" s="81"/>
      <c r="M1" s="100" t="s">
        <v>171</v>
      </c>
      <c r="N1" s="100"/>
      <c r="O1" s="100"/>
    </row>
    <row r="2" spans="1:15" s="4" customFormat="1" ht="15">
      <c r="A2" s="1"/>
      <c r="B2" s="73"/>
      <c r="C2" s="1"/>
      <c r="D2" s="1"/>
      <c r="E2" s="1"/>
      <c r="F2" s="1"/>
      <c r="G2" s="1"/>
      <c r="H2" s="1"/>
      <c r="I2" s="1"/>
      <c r="J2" s="81"/>
      <c r="K2" s="81"/>
      <c r="L2" s="81"/>
      <c r="M2" s="100" t="s">
        <v>176</v>
      </c>
      <c r="N2" s="100"/>
      <c r="O2" s="100"/>
    </row>
    <row r="3" spans="1:15" s="4" customFormat="1" ht="15">
      <c r="A3" s="1"/>
      <c r="B3" s="73"/>
      <c r="C3" s="1"/>
      <c r="D3" s="1"/>
      <c r="E3" s="1"/>
      <c r="F3" s="1"/>
      <c r="G3" s="1"/>
      <c r="H3" s="1"/>
      <c r="I3" s="1"/>
      <c r="J3" s="81"/>
      <c r="K3" s="81"/>
      <c r="L3" s="81"/>
      <c r="M3" s="100" t="s">
        <v>172</v>
      </c>
      <c r="N3" s="100"/>
      <c r="O3" s="100"/>
    </row>
    <row r="4" spans="1:15" s="4" customFormat="1" ht="15">
      <c r="A4" s="1"/>
      <c r="B4" s="73"/>
      <c r="C4" s="1"/>
      <c r="D4" s="1"/>
      <c r="E4" s="1"/>
      <c r="F4" s="1"/>
      <c r="G4" s="1"/>
      <c r="H4" s="1"/>
      <c r="I4" s="1"/>
      <c r="J4" s="81"/>
      <c r="K4" s="81"/>
      <c r="L4" s="81"/>
      <c r="M4" s="101" t="s">
        <v>175</v>
      </c>
      <c r="N4" s="101"/>
      <c r="O4" s="101"/>
    </row>
    <row r="5" spans="1:15" s="4" customFormat="1" ht="15">
      <c r="A5" s="1"/>
      <c r="B5" s="73"/>
      <c r="C5" s="1"/>
      <c r="D5" s="1"/>
      <c r="E5" s="1"/>
      <c r="F5" s="1"/>
      <c r="G5" s="1"/>
      <c r="H5" s="1"/>
      <c r="I5" s="1"/>
      <c r="J5" s="81"/>
      <c r="K5" s="81"/>
      <c r="L5" s="81"/>
      <c r="M5" s="1"/>
      <c r="N5" s="1"/>
      <c r="O5" s="1"/>
    </row>
    <row r="6" spans="1:15" s="4" customFormat="1" ht="18">
      <c r="A6" s="1"/>
      <c r="B6" s="99" t="s">
        <v>173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15" s="4" customFormat="1" ht="11.25" customHeight="1">
      <c r="A7" s="1"/>
      <c r="B7" s="73"/>
      <c r="C7" s="1"/>
      <c r="D7" s="1"/>
      <c r="E7" s="1"/>
      <c r="F7" s="1"/>
      <c r="G7" s="1"/>
      <c r="H7" s="1"/>
      <c r="I7" s="1"/>
      <c r="J7" s="81"/>
      <c r="K7" s="81"/>
      <c r="L7" s="81"/>
      <c r="M7" s="1"/>
      <c r="N7" s="1"/>
      <c r="O7" s="1"/>
    </row>
    <row r="8" spans="1:207" s="19" customFormat="1" ht="12">
      <c r="A8" s="36" t="s">
        <v>0</v>
      </c>
      <c r="B8" s="37" t="s">
        <v>1</v>
      </c>
      <c r="C8" s="38">
        <v>2012</v>
      </c>
      <c r="D8" s="38">
        <v>2013</v>
      </c>
      <c r="E8" s="38">
        <v>2014</v>
      </c>
      <c r="F8" s="38">
        <v>2015</v>
      </c>
      <c r="G8" s="38">
        <v>2016</v>
      </c>
      <c r="H8" s="38">
        <v>2017</v>
      </c>
      <c r="I8" s="38">
        <v>2018</v>
      </c>
      <c r="J8" s="38">
        <v>2019</v>
      </c>
      <c r="K8" s="38">
        <v>2020</v>
      </c>
      <c r="L8" s="38">
        <v>2021</v>
      </c>
      <c r="M8" s="38">
        <v>2022</v>
      </c>
      <c r="N8" s="38">
        <v>2023</v>
      </c>
      <c r="O8" s="38">
        <v>2024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</row>
    <row r="9" spans="1:15" ht="17.25" customHeight="1">
      <c r="A9" s="43" t="s">
        <v>26</v>
      </c>
      <c r="B9" s="44" t="s">
        <v>37</v>
      </c>
      <c r="C9" s="82">
        <f aca="true" t="shared" si="0" ref="C9:O9">+C10+C12</f>
        <v>34091728.269999996</v>
      </c>
      <c r="D9" s="82">
        <f t="shared" si="0"/>
        <v>39496657</v>
      </c>
      <c r="E9" s="82">
        <f t="shared" si="0"/>
        <v>37506735</v>
      </c>
      <c r="F9" s="82">
        <f t="shared" si="0"/>
        <v>32008150</v>
      </c>
      <c r="G9" s="82">
        <f t="shared" si="0"/>
        <v>28500000</v>
      </c>
      <c r="H9" s="82">
        <f t="shared" si="0"/>
        <v>28000000</v>
      </c>
      <c r="I9" s="82">
        <f t="shared" si="0"/>
        <v>27500000</v>
      </c>
      <c r="J9" s="82">
        <f t="shared" si="0"/>
        <v>27400000</v>
      </c>
      <c r="K9" s="82">
        <f t="shared" si="0"/>
        <v>26600000</v>
      </c>
      <c r="L9" s="82">
        <f t="shared" si="0"/>
        <v>25500000</v>
      </c>
      <c r="M9" s="82">
        <f t="shared" si="0"/>
        <v>26383500</v>
      </c>
      <c r="N9" s="82">
        <f t="shared" si="0"/>
        <v>24870000</v>
      </c>
      <c r="O9" s="82">
        <f t="shared" si="0"/>
        <v>25073400</v>
      </c>
    </row>
    <row r="10" spans="1:15" ht="12">
      <c r="A10" s="45"/>
      <c r="B10" s="46" t="s">
        <v>38</v>
      </c>
      <c r="C10" s="83">
        <f>+'[1]Zal_1_WPF_wg_przeplywow'!C8</f>
        <v>25355740.27</v>
      </c>
      <c r="D10" s="83">
        <v>26808552</v>
      </c>
      <c r="E10" s="83">
        <v>27281068</v>
      </c>
      <c r="F10" s="83">
        <v>28271480</v>
      </c>
      <c r="G10" s="83">
        <v>28000000</v>
      </c>
      <c r="H10" s="83">
        <v>27500000</v>
      </c>
      <c r="I10" s="83">
        <v>27000000</v>
      </c>
      <c r="J10" s="83">
        <v>27000000</v>
      </c>
      <c r="K10" s="83">
        <v>26500000</v>
      </c>
      <c r="L10" s="83">
        <f>24500000+800000</f>
        <v>25300000</v>
      </c>
      <c r="M10" s="83">
        <f>25383500+800000</f>
        <v>26183500</v>
      </c>
      <c r="N10" s="83">
        <f>23870000+800000</f>
        <v>24670000</v>
      </c>
      <c r="O10" s="83">
        <f>24073400+800000</f>
        <v>24873400</v>
      </c>
    </row>
    <row r="11" spans="1:15" ht="24">
      <c r="A11" s="45"/>
      <c r="B11" s="47" t="s">
        <v>174</v>
      </c>
      <c r="C11" s="83">
        <f>+'[1]Zal_1_WPF_wg_przeplywow'!C9</f>
        <v>60427</v>
      </c>
      <c r="D11" s="83">
        <v>37000</v>
      </c>
      <c r="E11" s="83">
        <v>15500</v>
      </c>
      <c r="F11" s="83">
        <v>15500</v>
      </c>
      <c r="G11" s="83">
        <f>+'[1]Zal_1_WPF_wg_przeplywow'!G9</f>
        <v>0</v>
      </c>
      <c r="H11" s="83">
        <f>+'[1]Zal_1_WPF_wg_przeplywow'!H9</f>
        <v>0</v>
      </c>
      <c r="I11" s="83">
        <f>+'[1]Zal_1_WPF_wg_przeplywow'!I9</f>
        <v>0</v>
      </c>
      <c r="J11" s="83">
        <f>+'[1]Zal_1_WPF_wg_przeplywow'!J9</f>
        <v>0</v>
      </c>
      <c r="K11" s="83">
        <f>+'[1]Zal_1_WPF_wg_przeplywow'!K9</f>
        <v>0</v>
      </c>
      <c r="L11" s="83">
        <f>+'[1]Zal_1_WPF_wg_przeplywow'!L9</f>
        <v>0</v>
      </c>
      <c r="M11" s="83">
        <f>+'[1]Zal_1_WPF_wg_przeplywow'!M9</f>
        <v>0</v>
      </c>
      <c r="N11" s="83">
        <f>+'[1]Zal_1_WPF_wg_przeplywow'!N9</f>
        <v>0</v>
      </c>
      <c r="O11" s="83">
        <f>+'[1]Zal_1_WPF_wg_przeplywow'!O9</f>
        <v>0</v>
      </c>
    </row>
    <row r="12" spans="1:15" ht="12">
      <c r="A12" s="45"/>
      <c r="B12" s="46" t="s">
        <v>63</v>
      </c>
      <c r="C12" s="83">
        <f>+'[1]Zal_1_WPF_wg_przeplywow'!C10</f>
        <v>8735988</v>
      </c>
      <c r="D12" s="83">
        <f>12080048+608057</f>
        <v>12688105</v>
      </c>
      <c r="E12" s="83">
        <v>10225667</v>
      </c>
      <c r="F12" s="83">
        <v>3736670</v>
      </c>
      <c r="G12" s="83">
        <v>500000</v>
      </c>
      <c r="H12" s="83">
        <v>500000</v>
      </c>
      <c r="I12" s="83">
        <v>500000</v>
      </c>
      <c r="J12" s="83">
        <v>400000</v>
      </c>
      <c r="K12" s="83">
        <v>100000</v>
      </c>
      <c r="L12" s="83">
        <f>1000000-800000</f>
        <v>200000</v>
      </c>
      <c r="M12" s="83">
        <f>1000000-800000</f>
        <v>200000</v>
      </c>
      <c r="N12" s="83">
        <f>1000000-800000</f>
        <v>200000</v>
      </c>
      <c r="O12" s="83">
        <f>1000000-800000</f>
        <v>200000</v>
      </c>
    </row>
    <row r="13" spans="1:15" ht="12">
      <c r="A13" s="45"/>
      <c r="B13" s="48" t="s">
        <v>64</v>
      </c>
      <c r="C13" s="83">
        <f>+'[1]Zal_1_WPF_wg_przeplywow'!C11</f>
        <v>5030198</v>
      </c>
      <c r="D13" s="83">
        <v>4664000</v>
      </c>
      <c r="E13" s="83">
        <f>+'[1]Zal_1_WPF_wg_przeplywow'!E11</f>
        <v>2527167</v>
      </c>
      <c r="F13" s="83">
        <f>+'[1]Zal_1_WPF_wg_przeplywow'!F11</f>
        <v>1666666</v>
      </c>
      <c r="G13" s="83">
        <v>300000</v>
      </c>
      <c r="H13" s="83">
        <v>100000</v>
      </c>
      <c r="I13" s="83">
        <v>300000</v>
      </c>
      <c r="J13" s="83">
        <v>100000</v>
      </c>
      <c r="K13" s="83">
        <f>+'[1]Zal_1_WPF_wg_przeplywow'!K11</f>
        <v>0</v>
      </c>
      <c r="L13" s="83">
        <f>+'[1]Zal_1_WPF_wg_przeplywow'!L11</f>
        <v>0</v>
      </c>
      <c r="M13" s="83">
        <f>+'[1]Zal_1_WPF_wg_przeplywow'!M11</f>
        <v>0</v>
      </c>
      <c r="N13" s="83">
        <f>+'[1]Zal_1_WPF_wg_przeplywow'!N11</f>
        <v>0</v>
      </c>
      <c r="O13" s="83">
        <f>+'[1]Zal_1_WPF_wg_przeplywow'!O11</f>
        <v>0</v>
      </c>
    </row>
    <row r="14" spans="1:15" ht="24">
      <c r="A14" s="52"/>
      <c r="B14" s="54" t="s">
        <v>174</v>
      </c>
      <c r="C14" s="84">
        <f>+'[1]Zal_1_WPF_wg_przeplywow'!C12</f>
        <v>2625613</v>
      </c>
      <c r="D14" s="84">
        <v>4305200</v>
      </c>
      <c r="E14" s="84">
        <v>1000000</v>
      </c>
      <c r="F14" s="84">
        <v>100000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f>+'[1]Zal_1_WPF_wg_przeplywow'!L12</f>
        <v>0</v>
      </c>
      <c r="M14" s="84">
        <f>+'[1]Zal_1_WPF_wg_przeplywow'!M12</f>
        <v>0</v>
      </c>
      <c r="N14" s="84">
        <f>+'[1]Zal_1_WPF_wg_przeplywow'!N12</f>
        <v>0</v>
      </c>
      <c r="O14" s="84">
        <f>+'[1]Zal_1_WPF_wg_przeplywow'!O12</f>
        <v>0</v>
      </c>
    </row>
    <row r="15" spans="1:15" s="4" customFormat="1" ht="18" customHeight="1" thickBot="1">
      <c r="A15" s="43" t="s">
        <v>2</v>
      </c>
      <c r="B15" s="44" t="s">
        <v>27</v>
      </c>
      <c r="C15" s="82">
        <f>+C16+C23</f>
        <v>36885248.269999996</v>
      </c>
      <c r="D15" s="82">
        <f aca="true" t="shared" si="1" ref="D15:O15">+D16+D23</f>
        <v>40955657</v>
      </c>
      <c r="E15" s="82">
        <f t="shared" si="1"/>
        <v>36346735</v>
      </c>
      <c r="F15" s="82">
        <f t="shared" si="1"/>
        <v>30548150</v>
      </c>
      <c r="G15" s="82">
        <f t="shared" si="1"/>
        <v>26540000</v>
      </c>
      <c r="H15" s="82">
        <f t="shared" si="1"/>
        <v>26040000</v>
      </c>
      <c r="I15" s="82">
        <f t="shared" si="1"/>
        <v>25470000</v>
      </c>
      <c r="J15" s="82">
        <f t="shared" si="1"/>
        <v>25570000</v>
      </c>
      <c r="K15" s="82">
        <f t="shared" si="1"/>
        <v>24770000</v>
      </c>
      <c r="L15" s="82">
        <f t="shared" si="1"/>
        <v>24220000</v>
      </c>
      <c r="M15" s="82">
        <f t="shared" si="1"/>
        <v>24413500</v>
      </c>
      <c r="N15" s="82">
        <f t="shared" si="1"/>
        <v>22800000</v>
      </c>
      <c r="O15" s="82">
        <f t="shared" si="1"/>
        <v>22800000</v>
      </c>
    </row>
    <row r="16" spans="1:207" s="20" customFormat="1" ht="12">
      <c r="A16" s="49"/>
      <c r="B16" s="46" t="s">
        <v>39</v>
      </c>
      <c r="C16" s="85">
        <f>+C17+C21</f>
        <v>25350208.27</v>
      </c>
      <c r="D16" s="85">
        <f aca="true" t="shared" si="2" ref="D16:O16">+D17+D21</f>
        <v>26657552</v>
      </c>
      <c r="E16" s="85">
        <v>21631300</v>
      </c>
      <c r="F16" s="85">
        <f t="shared" si="2"/>
        <v>22230000</v>
      </c>
      <c r="G16" s="85">
        <f t="shared" si="2"/>
        <v>22150000</v>
      </c>
      <c r="H16" s="85">
        <f t="shared" si="2"/>
        <v>22100000</v>
      </c>
      <c r="I16" s="85">
        <f t="shared" si="2"/>
        <v>22030000</v>
      </c>
      <c r="J16" s="85">
        <f t="shared" si="2"/>
        <v>21960000</v>
      </c>
      <c r="K16" s="85">
        <f t="shared" si="2"/>
        <v>21905000</v>
      </c>
      <c r="L16" s="85">
        <f t="shared" si="2"/>
        <v>21850000</v>
      </c>
      <c r="M16" s="85">
        <f t="shared" si="2"/>
        <v>21820000</v>
      </c>
      <c r="N16" s="85">
        <f t="shared" si="2"/>
        <v>21720000</v>
      </c>
      <c r="O16" s="85">
        <f t="shared" si="2"/>
        <v>21110000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</row>
    <row r="17" spans="1:15" ht="24">
      <c r="A17" s="49"/>
      <c r="B17" s="50" t="s">
        <v>67</v>
      </c>
      <c r="C17" s="85">
        <f>+'[1]Zal_1_WPF_wg_przeplywow'!C13</f>
        <v>24600208.27</v>
      </c>
      <c r="D17" s="85">
        <v>25807552</v>
      </c>
      <c r="E17" s="85">
        <v>21851300</v>
      </c>
      <c r="F17" s="85">
        <f>+'[1]Zal_1_WPF_wg_przeplywow'!F13</f>
        <v>21500000</v>
      </c>
      <c r="G17" s="85">
        <f>+'[1]Zal_1_WPF_wg_przeplywow'!G13</f>
        <v>21500000</v>
      </c>
      <c r="H17" s="85">
        <f>+'[1]Zal_1_WPF_wg_przeplywow'!H13</f>
        <v>21500000</v>
      </c>
      <c r="I17" s="85">
        <f>+'[1]Zal_1_WPF_wg_przeplywow'!I13</f>
        <v>21500000</v>
      </c>
      <c r="J17" s="85">
        <f>+'[1]Zal_1_WPF_wg_przeplywow'!J13</f>
        <v>21500000</v>
      </c>
      <c r="K17" s="85">
        <f>+'[1]Zal_1_WPF_wg_przeplywow'!K13</f>
        <v>21500000</v>
      </c>
      <c r="L17" s="85">
        <f>+'[1]Zal_1_WPF_wg_przeplywow'!L13</f>
        <v>21500000</v>
      </c>
      <c r="M17" s="85">
        <f>+'[1]Zal_1_WPF_wg_przeplywow'!M13</f>
        <v>21500000</v>
      </c>
      <c r="N17" s="85">
        <f>+'[1]Zal_1_WPF_wg_przeplywow'!N13</f>
        <v>21500000</v>
      </c>
      <c r="O17" s="85">
        <f>+'[1]Zal_1_WPF_wg_przeplywow'!O13</f>
        <v>21000000</v>
      </c>
    </row>
    <row r="18" spans="1:15" ht="26.25" customHeight="1">
      <c r="A18" s="45"/>
      <c r="B18" s="95" t="s">
        <v>131</v>
      </c>
      <c r="C18" s="85">
        <f>+'[1]Zal_1_WPF_wg_przeplywow'!C19</f>
        <v>123427</v>
      </c>
      <c r="D18" s="85">
        <v>42653</v>
      </c>
      <c r="E18" s="85">
        <v>15500</v>
      </c>
      <c r="F18" s="85">
        <v>15500</v>
      </c>
      <c r="G18" s="85">
        <f>+'[1]Zal_1_WPF_wg_przeplywow'!G19</f>
        <v>0</v>
      </c>
      <c r="H18" s="85">
        <f>+'[1]Zal_1_WPF_wg_przeplywow'!H19</f>
        <v>0</v>
      </c>
      <c r="I18" s="85">
        <f>+'[1]Zal_1_WPF_wg_przeplywow'!I19</f>
        <v>0</v>
      </c>
      <c r="J18" s="85">
        <f>+'[1]Zal_1_WPF_wg_przeplywow'!J19</f>
        <v>0</v>
      </c>
      <c r="K18" s="85">
        <f>+'[1]Zal_1_WPF_wg_przeplywow'!K19</f>
        <v>0</v>
      </c>
      <c r="L18" s="85">
        <f>+'[1]Zal_1_WPF_wg_przeplywow'!L19</f>
        <v>0</v>
      </c>
      <c r="M18" s="85">
        <f>+'[1]Zal_1_WPF_wg_przeplywow'!M19</f>
        <v>0</v>
      </c>
      <c r="N18" s="85">
        <f>+'[1]Zal_1_WPF_wg_przeplywow'!N19</f>
        <v>0</v>
      </c>
      <c r="O18" s="85">
        <f>+'[1]Zal_1_WPF_wg_przeplywow'!O19</f>
        <v>0</v>
      </c>
    </row>
    <row r="19" spans="1:15" ht="12">
      <c r="A19" s="45"/>
      <c r="B19" s="95" t="s">
        <v>133</v>
      </c>
      <c r="C19" s="83">
        <f>+'[1]Zal_1_WPF_wg_przeplywow'!C16</f>
        <v>0</v>
      </c>
      <c r="D19" s="83">
        <f>+'[1]Zal_1_WPF_wg_przeplywow'!D16</f>
        <v>0</v>
      </c>
      <c r="E19" s="83">
        <f>+'[1]Zal_1_WPF_wg_przeplywow'!E16</f>
        <v>0</v>
      </c>
      <c r="F19" s="83">
        <f>+'[1]Zal_1_WPF_wg_przeplywow'!F16</f>
        <v>0</v>
      </c>
      <c r="G19" s="83">
        <f>+'[1]Zal_1_WPF_wg_przeplywow'!G16</f>
        <v>0</v>
      </c>
      <c r="H19" s="83">
        <f>+'[1]Zal_1_WPF_wg_przeplywow'!H16</f>
        <v>0</v>
      </c>
      <c r="I19" s="83">
        <f>+'[1]Zal_1_WPF_wg_przeplywow'!I16</f>
        <v>0</v>
      </c>
      <c r="J19" s="83">
        <f>+'[1]Zal_1_WPF_wg_przeplywow'!J16</f>
        <v>0</v>
      </c>
      <c r="K19" s="83">
        <f>+'[1]Zal_1_WPF_wg_przeplywow'!K16</f>
        <v>0</v>
      </c>
      <c r="L19" s="83">
        <f>+'[1]Zal_1_WPF_wg_przeplywow'!L16</f>
        <v>0</v>
      </c>
      <c r="M19" s="83">
        <f>+'[1]Zal_1_WPF_wg_przeplywow'!M16</f>
        <v>0</v>
      </c>
      <c r="N19" s="83">
        <f>+'[1]Zal_1_WPF_wg_przeplywow'!N16</f>
        <v>0</v>
      </c>
      <c r="O19" s="83">
        <f>+'[1]Zal_1_WPF_wg_przeplywow'!O16</f>
        <v>0</v>
      </c>
    </row>
    <row r="20" spans="1:15" ht="49.5" customHeight="1">
      <c r="A20" s="45"/>
      <c r="B20" s="95" t="s">
        <v>134</v>
      </c>
      <c r="C20" s="83">
        <f>+'[1]Zal_1_WPF_wg_przeplywow'!C17</f>
        <v>0</v>
      </c>
      <c r="D20" s="83">
        <f>+'[1]Zal_1_WPF_wg_przeplywow'!D17</f>
        <v>0</v>
      </c>
      <c r="E20" s="83">
        <f>+'[1]Zal_1_WPF_wg_przeplywow'!E17</f>
        <v>0</v>
      </c>
      <c r="F20" s="83">
        <f>+'[1]Zal_1_WPF_wg_przeplywow'!F17</f>
        <v>0</v>
      </c>
      <c r="G20" s="83">
        <f>+'[1]Zal_1_WPF_wg_przeplywow'!G17</f>
        <v>0</v>
      </c>
      <c r="H20" s="83">
        <f>+'[1]Zal_1_WPF_wg_przeplywow'!H17</f>
        <v>0</v>
      </c>
      <c r="I20" s="83">
        <f>+'[1]Zal_1_WPF_wg_przeplywow'!I17</f>
        <v>0</v>
      </c>
      <c r="J20" s="83">
        <f>+'[1]Zal_1_WPF_wg_przeplywow'!J17</f>
        <v>0</v>
      </c>
      <c r="K20" s="83">
        <f>+'[1]Zal_1_WPF_wg_przeplywow'!K17</f>
        <v>0</v>
      </c>
      <c r="L20" s="83">
        <f>+'[1]Zal_1_WPF_wg_przeplywow'!L17</f>
        <v>0</v>
      </c>
      <c r="M20" s="83">
        <f>+'[1]Zal_1_WPF_wg_przeplywow'!M17</f>
        <v>0</v>
      </c>
      <c r="N20" s="83">
        <f>+'[1]Zal_1_WPF_wg_przeplywow'!N17</f>
        <v>0</v>
      </c>
      <c r="O20" s="83">
        <f>+'[1]Zal_1_WPF_wg_przeplywow'!O17</f>
        <v>0</v>
      </c>
    </row>
    <row r="21" spans="1:15" ht="12">
      <c r="A21" s="49"/>
      <c r="B21" s="95" t="s">
        <v>12</v>
      </c>
      <c r="C21" s="83">
        <f>+'[1]Zal_1_WPF_wg_przeplywow'!C29</f>
        <v>750000</v>
      </c>
      <c r="D21" s="83">
        <v>850000</v>
      </c>
      <c r="E21" s="83">
        <f>+'[1]Zal_1_WPF_wg_przeplywow'!E29</f>
        <v>780000</v>
      </c>
      <c r="F21" s="83">
        <f>+'[1]Zal_1_WPF_wg_przeplywow'!F29</f>
        <v>730000</v>
      </c>
      <c r="G21" s="83">
        <f>+'[1]Zal_1_WPF_wg_przeplywow'!G29</f>
        <v>650000</v>
      </c>
      <c r="H21" s="83">
        <f>+'[1]Zal_1_WPF_wg_przeplywow'!H29</f>
        <v>600000</v>
      </c>
      <c r="I21" s="83">
        <f>+'[1]Zal_1_WPF_wg_przeplywow'!I29</f>
        <v>530000</v>
      </c>
      <c r="J21" s="83">
        <f>+'[1]Zal_1_WPF_wg_przeplywow'!J29</f>
        <v>460000</v>
      </c>
      <c r="K21" s="83">
        <f>+'[1]Zal_1_WPF_wg_przeplywow'!K29</f>
        <v>405000</v>
      </c>
      <c r="L21" s="83">
        <f>+'[1]Zal_1_WPF_wg_przeplywow'!L29</f>
        <v>350000</v>
      </c>
      <c r="M21" s="83">
        <f>+'[1]Zal_1_WPF_wg_przeplywow'!M29</f>
        <v>320000</v>
      </c>
      <c r="N21" s="83">
        <f>+'[1]Zal_1_WPF_wg_przeplywow'!N29</f>
        <v>220000</v>
      </c>
      <c r="O21" s="83">
        <f>+'[1]Zal_1_WPF_wg_przeplywow'!O29</f>
        <v>110000</v>
      </c>
    </row>
    <row r="22" spans="1:15" ht="12">
      <c r="A22" s="49"/>
      <c r="B22" s="95" t="s">
        <v>135</v>
      </c>
      <c r="C22" s="83">
        <f>+'[1]Zal_1_WPF_wg_przeplywow'!C30</f>
        <v>750000</v>
      </c>
      <c r="D22" s="83">
        <v>835000</v>
      </c>
      <c r="E22" s="83">
        <f>+'[1]Zal_1_WPF_wg_przeplywow'!E30</f>
        <v>780000</v>
      </c>
      <c r="F22" s="83">
        <f>+'[1]Zal_1_WPF_wg_przeplywow'!F30</f>
        <v>730000</v>
      </c>
      <c r="G22" s="83">
        <f>+'[1]Zal_1_WPF_wg_przeplywow'!G30</f>
        <v>650000</v>
      </c>
      <c r="H22" s="83">
        <f>+'[1]Zal_1_WPF_wg_przeplywow'!H30</f>
        <v>600000</v>
      </c>
      <c r="I22" s="83">
        <f>+'[1]Zal_1_WPF_wg_przeplywow'!I30</f>
        <v>530000</v>
      </c>
      <c r="J22" s="83">
        <f>+'[1]Zal_1_WPF_wg_przeplywow'!J30</f>
        <v>460000</v>
      </c>
      <c r="K22" s="83">
        <f>+'[1]Zal_1_WPF_wg_przeplywow'!K30</f>
        <v>405000</v>
      </c>
      <c r="L22" s="83">
        <f>+'[1]Zal_1_WPF_wg_przeplywow'!L30</f>
        <v>350000</v>
      </c>
      <c r="M22" s="83">
        <f>+'[1]Zal_1_WPF_wg_przeplywow'!M30</f>
        <v>320000</v>
      </c>
      <c r="N22" s="83">
        <f>+'[1]Zal_1_WPF_wg_przeplywow'!N30</f>
        <v>220000</v>
      </c>
      <c r="O22" s="83">
        <f>+'[1]Zal_1_WPF_wg_przeplywow'!O30</f>
        <v>110000</v>
      </c>
    </row>
    <row r="23" spans="1:15" ht="12">
      <c r="A23" s="49"/>
      <c r="B23" s="46" t="s">
        <v>28</v>
      </c>
      <c r="C23" s="85">
        <f>+'[1]Zal_1_WPF_wg_przeplywow'!C33</f>
        <v>11535040</v>
      </c>
      <c r="D23" s="85">
        <f>13690048+608057</f>
        <v>14298105</v>
      </c>
      <c r="E23" s="85">
        <v>14715435</v>
      </c>
      <c r="F23" s="85">
        <v>8318150</v>
      </c>
      <c r="G23" s="85">
        <v>4390000</v>
      </c>
      <c r="H23" s="85">
        <f>+'[1]Zal_1_WPF_wg_przeplywow'!H33</f>
        <v>3940000</v>
      </c>
      <c r="I23" s="85">
        <f>+'[1]Zal_1_WPF_wg_przeplywow'!I33</f>
        <v>3440000</v>
      </c>
      <c r="J23" s="85">
        <f>+'[1]Zal_1_WPF_wg_przeplywow'!J33</f>
        <v>3610000</v>
      </c>
      <c r="K23" s="85">
        <f>+'[1]Zal_1_WPF_wg_przeplywow'!K33</f>
        <v>2865000</v>
      </c>
      <c r="L23" s="85">
        <f>+'[1]Zal_1_WPF_wg_przeplywow'!L33</f>
        <v>2370000</v>
      </c>
      <c r="M23" s="85">
        <f>+'[1]Zal_1_WPF_wg_przeplywow'!M33</f>
        <v>2593500</v>
      </c>
      <c r="N23" s="85">
        <f>+'[1]Zal_1_WPF_wg_przeplywow'!N33</f>
        <v>1080000</v>
      </c>
      <c r="O23" s="85">
        <f>+'[1]Zal_1_WPF_wg_przeplywow'!O33</f>
        <v>1690000</v>
      </c>
    </row>
    <row r="24" spans="1:15" ht="23.25" customHeight="1">
      <c r="A24" s="49"/>
      <c r="B24" s="95" t="s">
        <v>66</v>
      </c>
      <c r="C24" s="85">
        <f>+'[1]Zal_1_WPF_wg_przeplywow'!C35</f>
        <v>5160116</v>
      </c>
      <c r="D24" s="85">
        <f>+'[1]Zal_1_WPF_wg_przeplywow'!D35</f>
        <v>1953767</v>
      </c>
      <c r="E24" s="85">
        <f>+'[1]Zal_1_WPF_wg_przeplywow'!E35</f>
        <v>1282967</v>
      </c>
      <c r="F24" s="85">
        <f>+'[1]Zal_1_WPF_wg_przeplywow'!F35</f>
        <v>166666</v>
      </c>
      <c r="G24" s="85">
        <f>+'[1]Zal_1_WPF_wg_przeplywow'!G35</f>
        <v>0</v>
      </c>
      <c r="H24" s="85">
        <f>+'[1]Zal_1_WPF_wg_przeplywow'!H35</f>
        <v>0</v>
      </c>
      <c r="I24" s="85">
        <f>+'[1]Zal_1_WPF_wg_przeplywow'!I35</f>
        <v>0</v>
      </c>
      <c r="J24" s="85">
        <f>+'[1]Zal_1_WPF_wg_przeplywow'!J35</f>
        <v>0</v>
      </c>
      <c r="K24" s="85">
        <f>+'[1]Zal_1_WPF_wg_przeplywow'!K35</f>
        <v>0</v>
      </c>
      <c r="L24" s="85">
        <f>+'[1]Zal_1_WPF_wg_przeplywow'!L35</f>
        <v>0</v>
      </c>
      <c r="M24" s="85">
        <f>+'[1]Zal_1_WPF_wg_przeplywow'!M35</f>
        <v>0</v>
      </c>
      <c r="N24" s="85">
        <f>+'[1]Zal_1_WPF_wg_przeplywow'!N35</f>
        <v>0</v>
      </c>
      <c r="O24" s="85">
        <f>+'[1]Zal_1_WPF_wg_przeplywow'!O35</f>
        <v>0</v>
      </c>
    </row>
    <row r="25" spans="1:15" ht="16.5" customHeight="1">
      <c r="A25" s="39" t="s">
        <v>6</v>
      </c>
      <c r="B25" s="40" t="s">
        <v>29</v>
      </c>
      <c r="C25" s="87">
        <f aca="true" t="shared" si="3" ref="C25:O25">+C9-C15</f>
        <v>-2793520</v>
      </c>
      <c r="D25" s="87">
        <f t="shared" si="3"/>
        <v>-1459000</v>
      </c>
      <c r="E25" s="87">
        <f t="shared" si="3"/>
        <v>1160000</v>
      </c>
      <c r="F25" s="87">
        <f t="shared" si="3"/>
        <v>1460000</v>
      </c>
      <c r="G25" s="87">
        <f t="shared" si="3"/>
        <v>1960000</v>
      </c>
      <c r="H25" s="87">
        <f t="shared" si="3"/>
        <v>1960000</v>
      </c>
      <c r="I25" s="87">
        <f t="shared" si="3"/>
        <v>2030000</v>
      </c>
      <c r="J25" s="87">
        <f t="shared" si="3"/>
        <v>1830000</v>
      </c>
      <c r="K25" s="87">
        <f t="shared" si="3"/>
        <v>1830000</v>
      </c>
      <c r="L25" s="87">
        <f t="shared" si="3"/>
        <v>1280000</v>
      </c>
      <c r="M25" s="87">
        <f t="shared" si="3"/>
        <v>1970000</v>
      </c>
      <c r="N25" s="87">
        <f t="shared" si="3"/>
        <v>2070000</v>
      </c>
      <c r="O25" s="87">
        <f t="shared" si="3"/>
        <v>2273400</v>
      </c>
    </row>
    <row r="26" spans="1:15" s="26" customFormat="1" ht="15" customHeight="1">
      <c r="A26" s="74" t="s">
        <v>7</v>
      </c>
      <c r="B26" s="75" t="s">
        <v>30</v>
      </c>
      <c r="C26" s="82">
        <f aca="true" t="shared" si="4" ref="C26:O26">+C10-C16</f>
        <v>5532</v>
      </c>
      <c r="D26" s="82">
        <f t="shared" si="4"/>
        <v>151000</v>
      </c>
      <c r="E26" s="82">
        <f t="shared" si="4"/>
        <v>5649768</v>
      </c>
      <c r="F26" s="82">
        <f t="shared" si="4"/>
        <v>6041480</v>
      </c>
      <c r="G26" s="82">
        <f t="shared" si="4"/>
        <v>5850000</v>
      </c>
      <c r="H26" s="82">
        <f t="shared" si="4"/>
        <v>5400000</v>
      </c>
      <c r="I26" s="82">
        <f t="shared" si="4"/>
        <v>4970000</v>
      </c>
      <c r="J26" s="82">
        <f t="shared" si="4"/>
        <v>5040000</v>
      </c>
      <c r="K26" s="82">
        <f t="shared" si="4"/>
        <v>4595000</v>
      </c>
      <c r="L26" s="82">
        <f t="shared" si="4"/>
        <v>3450000</v>
      </c>
      <c r="M26" s="82">
        <f t="shared" si="4"/>
        <v>4363500</v>
      </c>
      <c r="N26" s="82">
        <f t="shared" si="4"/>
        <v>2950000</v>
      </c>
      <c r="O26" s="82">
        <f t="shared" si="4"/>
        <v>3763400</v>
      </c>
    </row>
    <row r="27" spans="1:15" s="26" customFormat="1" ht="18.75" customHeight="1">
      <c r="A27" s="76"/>
      <c r="B27" s="77" t="s">
        <v>161</v>
      </c>
      <c r="C27" s="86">
        <f aca="true" t="shared" si="5" ref="C27:O27">+C12-C23</f>
        <v>-2799052</v>
      </c>
      <c r="D27" s="86">
        <f t="shared" si="5"/>
        <v>-1610000</v>
      </c>
      <c r="E27" s="86">
        <f t="shared" si="5"/>
        <v>-4489768</v>
      </c>
      <c r="F27" s="86">
        <f t="shared" si="5"/>
        <v>-4581480</v>
      </c>
      <c r="G27" s="86">
        <f t="shared" si="5"/>
        <v>-3890000</v>
      </c>
      <c r="H27" s="86">
        <f t="shared" si="5"/>
        <v>-3440000</v>
      </c>
      <c r="I27" s="86">
        <f t="shared" si="5"/>
        <v>-2940000</v>
      </c>
      <c r="J27" s="86">
        <f t="shared" si="5"/>
        <v>-3210000</v>
      </c>
      <c r="K27" s="86">
        <f t="shared" si="5"/>
        <v>-2765000</v>
      </c>
      <c r="L27" s="86">
        <f t="shared" si="5"/>
        <v>-2170000</v>
      </c>
      <c r="M27" s="86">
        <f t="shared" si="5"/>
        <v>-2393500</v>
      </c>
      <c r="N27" s="86">
        <f t="shared" si="5"/>
        <v>-880000</v>
      </c>
      <c r="O27" s="86">
        <f t="shared" si="5"/>
        <v>-1490000</v>
      </c>
    </row>
    <row r="28" spans="1:15" ht="18.75" customHeight="1">
      <c r="A28" s="43" t="s">
        <v>8</v>
      </c>
      <c r="B28" s="44" t="s">
        <v>31</v>
      </c>
      <c r="C28" s="82">
        <f>+C29+C31+C33</f>
        <v>5793400.42</v>
      </c>
      <c r="D28" s="82">
        <f aca="true" t="shared" si="6" ref="D28:O28">+D29+D31+D33</f>
        <v>2700000</v>
      </c>
      <c r="E28" s="82">
        <f t="shared" si="6"/>
        <v>0</v>
      </c>
      <c r="F28" s="82">
        <f t="shared" si="6"/>
        <v>0</v>
      </c>
      <c r="G28" s="82">
        <f t="shared" si="6"/>
        <v>0</v>
      </c>
      <c r="H28" s="82">
        <f t="shared" si="6"/>
        <v>0</v>
      </c>
      <c r="I28" s="82">
        <f t="shared" si="6"/>
        <v>0</v>
      </c>
      <c r="J28" s="82">
        <f t="shared" si="6"/>
        <v>0</v>
      </c>
      <c r="K28" s="82">
        <f t="shared" si="6"/>
        <v>0</v>
      </c>
      <c r="L28" s="82">
        <f t="shared" si="6"/>
        <v>0</v>
      </c>
      <c r="M28" s="82">
        <f t="shared" si="6"/>
        <v>0</v>
      </c>
      <c r="N28" s="82">
        <f t="shared" si="6"/>
        <v>0</v>
      </c>
      <c r="O28" s="82">
        <f t="shared" si="6"/>
        <v>0</v>
      </c>
    </row>
    <row r="29" spans="1:15" ht="46.5" customHeight="1">
      <c r="A29" s="45"/>
      <c r="B29" s="95" t="s">
        <v>162</v>
      </c>
      <c r="C29" s="85">
        <f>+'[1]Zal_1_WPF_wg_przeplywow'!C21</f>
        <v>0</v>
      </c>
      <c r="D29" s="85">
        <f>+'[1]Zal_1_WPF_wg_przeplywow'!D21</f>
        <v>0</v>
      </c>
      <c r="E29" s="85">
        <f>+'[1]Zal_1_WPF_wg_przeplywow'!E21</f>
        <v>0</v>
      </c>
      <c r="F29" s="85">
        <f>+'[1]Zal_1_WPF_wg_przeplywow'!F21</f>
        <v>0</v>
      </c>
      <c r="G29" s="85">
        <f>+'[1]Zal_1_WPF_wg_przeplywow'!G21</f>
        <v>0</v>
      </c>
      <c r="H29" s="85">
        <f>+'[1]Zal_1_WPF_wg_przeplywow'!H21</f>
        <v>0</v>
      </c>
      <c r="I29" s="85">
        <f>+'[1]Zal_1_WPF_wg_przeplywow'!I21</f>
        <v>0</v>
      </c>
      <c r="J29" s="85">
        <f>+'[1]Zal_1_WPF_wg_przeplywow'!J21</f>
        <v>0</v>
      </c>
      <c r="K29" s="85">
        <f>+'[1]Zal_1_WPF_wg_przeplywow'!K21</f>
        <v>0</v>
      </c>
      <c r="L29" s="85">
        <f>+'[1]Zal_1_WPF_wg_przeplywow'!L21</f>
        <v>0</v>
      </c>
      <c r="M29" s="85">
        <f>+'[1]Zal_1_WPF_wg_przeplywow'!M21</f>
        <v>0</v>
      </c>
      <c r="N29" s="85">
        <f>+'[1]Zal_1_WPF_wg_przeplywow'!N21</f>
        <v>0</v>
      </c>
      <c r="O29" s="85">
        <f>+'[1]Zal_1_WPF_wg_przeplywow'!O21</f>
        <v>0</v>
      </c>
    </row>
    <row r="30" spans="1:15" ht="20.25" customHeight="1">
      <c r="A30" s="45"/>
      <c r="B30" s="97" t="s">
        <v>41</v>
      </c>
      <c r="C30" s="83">
        <f>+'[1]Zal_1_WPF_wg_przeplywow'!C22</f>
        <v>0</v>
      </c>
      <c r="D30" s="83">
        <f>+'[1]Zal_1_WPF_wg_przeplywow'!D22</f>
        <v>0</v>
      </c>
      <c r="E30" s="83">
        <f>+'[1]Zal_1_WPF_wg_przeplywow'!E22</f>
        <v>0</v>
      </c>
      <c r="F30" s="83">
        <f>+'[1]Zal_1_WPF_wg_przeplywow'!F22</f>
        <v>0</v>
      </c>
      <c r="G30" s="83">
        <f>+'[1]Zal_1_WPF_wg_przeplywow'!G22</f>
        <v>0</v>
      </c>
      <c r="H30" s="83">
        <f>+'[1]Zal_1_WPF_wg_przeplywow'!H22</f>
        <v>0</v>
      </c>
      <c r="I30" s="83">
        <f>+'[1]Zal_1_WPF_wg_przeplywow'!I22</f>
        <v>0</v>
      </c>
      <c r="J30" s="83">
        <f>+'[1]Zal_1_WPF_wg_przeplywow'!J22</f>
        <v>0</v>
      </c>
      <c r="K30" s="83">
        <f>+'[1]Zal_1_WPF_wg_przeplywow'!K22</f>
        <v>0</v>
      </c>
      <c r="L30" s="83">
        <f>+'[1]Zal_1_WPF_wg_przeplywow'!L22</f>
        <v>0</v>
      </c>
      <c r="M30" s="83">
        <f>+'[1]Zal_1_WPF_wg_przeplywow'!M22</f>
        <v>0</v>
      </c>
      <c r="N30" s="83">
        <f>+'[1]Zal_1_WPF_wg_przeplywow'!N22</f>
        <v>0</v>
      </c>
      <c r="O30" s="83">
        <f>+'[1]Zal_1_WPF_wg_przeplywow'!O22</f>
        <v>0</v>
      </c>
    </row>
    <row r="31" spans="1:15" ht="25.5" customHeight="1">
      <c r="A31" s="45"/>
      <c r="B31" s="95" t="s">
        <v>42</v>
      </c>
      <c r="C31" s="85">
        <f>+'[1]Zal_1_WPF_wg_przeplywow'!C36</f>
        <v>5793400.42</v>
      </c>
      <c r="D31" s="85">
        <v>2700000</v>
      </c>
      <c r="E31" s="85">
        <f>+'[1]Zal_1_WPF_wg_przeplywow'!E36</f>
        <v>0</v>
      </c>
      <c r="F31" s="85">
        <f>+'[1]Zal_1_WPF_wg_przeplywow'!F36</f>
        <v>0</v>
      </c>
      <c r="G31" s="85">
        <f>+'[1]Zal_1_WPF_wg_przeplywow'!G36</f>
        <v>0</v>
      </c>
      <c r="H31" s="85">
        <f>+'[1]Zal_1_WPF_wg_przeplywow'!H36</f>
        <v>0</v>
      </c>
      <c r="I31" s="85">
        <f>+'[1]Zal_1_WPF_wg_przeplywow'!I36</f>
        <v>0</v>
      </c>
      <c r="J31" s="85">
        <f>+'[1]Zal_1_WPF_wg_przeplywow'!J36</f>
        <v>0</v>
      </c>
      <c r="K31" s="85">
        <f>+'[1]Zal_1_WPF_wg_przeplywow'!K36</f>
        <v>0</v>
      </c>
      <c r="L31" s="85">
        <f>+'[1]Zal_1_WPF_wg_przeplywow'!L36</f>
        <v>0</v>
      </c>
      <c r="M31" s="85">
        <f>+'[1]Zal_1_WPF_wg_przeplywow'!M36</f>
        <v>0</v>
      </c>
      <c r="N31" s="85">
        <f>+'[1]Zal_1_WPF_wg_przeplywow'!N36</f>
        <v>0</v>
      </c>
      <c r="O31" s="85">
        <f>+'[1]Zal_1_WPF_wg_przeplywow'!O36</f>
        <v>0</v>
      </c>
    </row>
    <row r="32" spans="1:15" ht="17.25" customHeight="1">
      <c r="A32" s="45"/>
      <c r="B32" s="95" t="s">
        <v>43</v>
      </c>
      <c r="C32" s="85">
        <f>+'[1]Zal_1_WPF_wg_przeplywow'!C37</f>
        <v>2793520</v>
      </c>
      <c r="D32" s="85">
        <v>1459000</v>
      </c>
      <c r="E32" s="85">
        <f>+'[1]Zal_1_WPF_wg_przeplywow'!E37</f>
        <v>0</v>
      </c>
      <c r="F32" s="85">
        <f>+'[1]Zal_1_WPF_wg_przeplywow'!F37</f>
        <v>0</v>
      </c>
      <c r="G32" s="85">
        <f>+'[1]Zal_1_WPF_wg_przeplywow'!G37</f>
        <v>0</v>
      </c>
      <c r="H32" s="85">
        <f>+'[1]Zal_1_WPF_wg_przeplywow'!H37</f>
        <v>0</v>
      </c>
      <c r="I32" s="85">
        <f>+'[1]Zal_1_WPF_wg_przeplywow'!I37</f>
        <v>0</v>
      </c>
      <c r="J32" s="85">
        <f>+'[1]Zal_1_WPF_wg_przeplywow'!J37</f>
        <v>0</v>
      </c>
      <c r="K32" s="85">
        <f>+'[1]Zal_1_WPF_wg_przeplywow'!K37</f>
        <v>0</v>
      </c>
      <c r="L32" s="85">
        <f>+'[1]Zal_1_WPF_wg_przeplywow'!L37</f>
        <v>0</v>
      </c>
      <c r="M32" s="85">
        <f>+'[1]Zal_1_WPF_wg_przeplywow'!M37</f>
        <v>0</v>
      </c>
      <c r="N32" s="85">
        <f>+'[1]Zal_1_WPF_wg_przeplywow'!N37</f>
        <v>0</v>
      </c>
      <c r="O32" s="85">
        <f>+'[1]Zal_1_WPF_wg_przeplywow'!O37</f>
        <v>0</v>
      </c>
    </row>
    <row r="33" spans="1:15" ht="24" customHeight="1">
      <c r="A33" s="45"/>
      <c r="B33" s="95" t="s">
        <v>32</v>
      </c>
      <c r="C33" s="85">
        <f>+'[1]Zal_1_WPF_wg_przeplywow'!C23</f>
        <v>0</v>
      </c>
      <c r="D33" s="85">
        <f>+'[1]Zal_1_WPF_wg_przeplywow'!D23</f>
        <v>0</v>
      </c>
      <c r="E33" s="85">
        <f>+'[1]Zal_1_WPF_wg_przeplywow'!E23</f>
        <v>0</v>
      </c>
      <c r="F33" s="85">
        <f>+'[1]Zal_1_WPF_wg_przeplywow'!F23</f>
        <v>0</v>
      </c>
      <c r="G33" s="85">
        <f>+'[1]Zal_1_WPF_wg_przeplywow'!G23</f>
        <v>0</v>
      </c>
      <c r="H33" s="85">
        <f>+'[1]Zal_1_WPF_wg_przeplywow'!H23</f>
        <v>0</v>
      </c>
      <c r="I33" s="85">
        <f>+'[1]Zal_1_WPF_wg_przeplywow'!I23</f>
        <v>0</v>
      </c>
      <c r="J33" s="85">
        <f>+'[1]Zal_1_WPF_wg_przeplywow'!J23</f>
        <v>0</v>
      </c>
      <c r="K33" s="85">
        <f>+'[1]Zal_1_WPF_wg_przeplywow'!K23</f>
        <v>0</v>
      </c>
      <c r="L33" s="85">
        <f>+'[1]Zal_1_WPF_wg_przeplywow'!L23</f>
        <v>0</v>
      </c>
      <c r="M33" s="85">
        <f>+'[1]Zal_1_WPF_wg_przeplywow'!M23</f>
        <v>0</v>
      </c>
      <c r="N33" s="85">
        <f>+'[1]Zal_1_WPF_wg_przeplywow'!N23</f>
        <v>0</v>
      </c>
      <c r="O33" s="85">
        <f>+'[1]Zal_1_WPF_wg_przeplywow'!O23</f>
        <v>0</v>
      </c>
    </row>
    <row r="34" spans="1:15" ht="20.25" customHeight="1">
      <c r="A34" s="52"/>
      <c r="B34" s="96" t="s">
        <v>43</v>
      </c>
      <c r="C34" s="86">
        <f>+'[1]Zal_1_WPF_wg_przeplywow'!C24</f>
        <v>0</v>
      </c>
      <c r="D34" s="86">
        <f>+'[1]Zal_1_WPF_wg_przeplywow'!D24</f>
        <v>0</v>
      </c>
      <c r="E34" s="86">
        <f>+'[1]Zal_1_WPF_wg_przeplywow'!E24</f>
        <v>0</v>
      </c>
      <c r="F34" s="86">
        <f>+'[1]Zal_1_WPF_wg_przeplywow'!F24</f>
        <v>0</v>
      </c>
      <c r="G34" s="86">
        <f>+'[1]Zal_1_WPF_wg_przeplywow'!G24</f>
        <v>0</v>
      </c>
      <c r="H34" s="86">
        <f>+'[1]Zal_1_WPF_wg_przeplywow'!H24</f>
        <v>0</v>
      </c>
      <c r="I34" s="86">
        <f>+'[1]Zal_1_WPF_wg_przeplywow'!I24</f>
        <v>0</v>
      </c>
      <c r="J34" s="86">
        <f>+'[1]Zal_1_WPF_wg_przeplywow'!J24</f>
        <v>0</v>
      </c>
      <c r="K34" s="86">
        <f>+'[1]Zal_1_WPF_wg_przeplywow'!K24</f>
        <v>0</v>
      </c>
      <c r="L34" s="86">
        <f>+'[1]Zal_1_WPF_wg_przeplywow'!L24</f>
        <v>0</v>
      </c>
      <c r="M34" s="86">
        <f>+'[1]Zal_1_WPF_wg_przeplywow'!M24</f>
        <v>0</v>
      </c>
      <c r="N34" s="86">
        <f>+'[1]Zal_1_WPF_wg_przeplywow'!N24</f>
        <v>0</v>
      </c>
      <c r="O34" s="86">
        <f>+'[1]Zal_1_WPF_wg_przeplywow'!O24</f>
        <v>0</v>
      </c>
    </row>
    <row r="35" spans="1:15" ht="13.5" customHeight="1">
      <c r="A35" s="43" t="s">
        <v>9</v>
      </c>
      <c r="B35" s="44" t="s">
        <v>33</v>
      </c>
      <c r="C35" s="82">
        <f>+C36+C38</f>
        <v>2999880.42</v>
      </c>
      <c r="D35" s="82">
        <f>+D36+D38</f>
        <v>1241000</v>
      </c>
      <c r="E35" s="82">
        <f aca="true" t="shared" si="7" ref="E35:N35">+E36+E38</f>
        <v>1160000</v>
      </c>
      <c r="F35" s="82">
        <f t="shared" si="7"/>
        <v>1460000</v>
      </c>
      <c r="G35" s="82">
        <f t="shared" si="7"/>
        <v>1960000</v>
      </c>
      <c r="H35" s="82">
        <f t="shared" si="7"/>
        <v>1960000</v>
      </c>
      <c r="I35" s="82">
        <f t="shared" si="7"/>
        <v>2030000</v>
      </c>
      <c r="J35" s="82">
        <f t="shared" si="7"/>
        <v>1830000</v>
      </c>
      <c r="K35" s="82">
        <f t="shared" si="7"/>
        <v>1830000</v>
      </c>
      <c r="L35" s="82">
        <f t="shared" si="7"/>
        <v>1280000</v>
      </c>
      <c r="M35" s="82">
        <f t="shared" si="7"/>
        <v>1970000</v>
      </c>
      <c r="N35" s="82">
        <f t="shared" si="7"/>
        <v>2070000</v>
      </c>
      <c r="O35" s="82">
        <f>+O36+O38</f>
        <v>2273400</v>
      </c>
    </row>
    <row r="36" spans="1:15" ht="28.5" customHeight="1">
      <c r="A36" s="45"/>
      <c r="B36" s="46" t="s">
        <v>44</v>
      </c>
      <c r="C36" s="83">
        <f>+'[1]Zal_1_WPF_wg_przeplywow'!C27</f>
        <v>2999880.42</v>
      </c>
      <c r="D36" s="83">
        <f>+'[1]Zal_1_WPF_wg_przeplywow'!D27</f>
        <v>1241000</v>
      </c>
      <c r="E36" s="83">
        <f>+'[1]Zal_1_WPF_wg_przeplywow'!E27</f>
        <v>1160000</v>
      </c>
      <c r="F36" s="83">
        <f>+'[1]Zal_1_WPF_wg_przeplywow'!F27</f>
        <v>1460000</v>
      </c>
      <c r="G36" s="83">
        <v>1960000</v>
      </c>
      <c r="H36" s="83">
        <v>1960000</v>
      </c>
      <c r="I36" s="83">
        <v>2030000</v>
      </c>
      <c r="J36" s="83">
        <v>1830000</v>
      </c>
      <c r="K36" s="83">
        <v>1830000</v>
      </c>
      <c r="L36" s="83">
        <f>+'[1]Zal_1_WPF_wg_przeplywow'!L27</f>
        <v>1280000</v>
      </c>
      <c r="M36" s="83">
        <f>+'[1]Zal_1_WPF_wg_przeplywow'!M27</f>
        <v>1970000</v>
      </c>
      <c r="N36" s="83">
        <f>+'[1]Zal_1_WPF_wg_przeplywow'!N27</f>
        <v>2070000</v>
      </c>
      <c r="O36" s="83">
        <f>+'[1]Zal_1_WPF_wg_przeplywow'!O27</f>
        <v>2273400</v>
      </c>
    </row>
    <row r="37" spans="1:15" ht="39.75" customHeight="1">
      <c r="A37" s="45"/>
      <c r="B37" s="47" t="s">
        <v>45</v>
      </c>
      <c r="C37" s="83">
        <f>+'[1]Zal_1_WPF_wg_przeplywow'!C28</f>
        <v>0</v>
      </c>
      <c r="D37" s="83">
        <f>+'[1]Zal_1_WPF_wg_przeplywow'!D28</f>
        <v>0</v>
      </c>
      <c r="E37" s="83">
        <f>+'[1]Zal_1_WPF_wg_przeplywow'!E28</f>
        <v>0</v>
      </c>
      <c r="F37" s="83">
        <f>+'[1]Zal_1_WPF_wg_przeplywow'!F28</f>
        <v>0</v>
      </c>
      <c r="G37" s="83">
        <f>+'[1]Zal_1_WPF_wg_przeplywow'!G28</f>
        <v>0</v>
      </c>
      <c r="H37" s="83">
        <f>+'[1]Zal_1_WPF_wg_przeplywow'!H28</f>
        <v>0</v>
      </c>
      <c r="I37" s="83">
        <f>+'[1]Zal_1_WPF_wg_przeplywow'!I28</f>
        <v>0</v>
      </c>
      <c r="J37" s="83">
        <f>+'[1]Zal_1_WPF_wg_przeplywow'!J28</f>
        <v>0</v>
      </c>
      <c r="K37" s="83">
        <f>+'[1]Zal_1_WPF_wg_przeplywow'!K28</f>
        <v>0</v>
      </c>
      <c r="L37" s="83">
        <f>+'[1]Zal_1_WPF_wg_przeplywow'!L28</f>
        <v>0</v>
      </c>
      <c r="M37" s="83">
        <f>+'[1]Zal_1_WPF_wg_przeplywow'!M28</f>
        <v>0</v>
      </c>
      <c r="N37" s="83">
        <f>+'[1]Zal_1_WPF_wg_przeplywow'!N28</f>
        <v>0</v>
      </c>
      <c r="O37" s="83">
        <f>+'[1]Zal_1_WPF_wg_przeplywow'!O28</f>
        <v>0</v>
      </c>
    </row>
    <row r="38" spans="1:15" ht="23.25" customHeight="1" thickBot="1">
      <c r="A38" s="52"/>
      <c r="B38" s="53" t="s">
        <v>14</v>
      </c>
      <c r="C38" s="86">
        <f>+'[1]Zal_1_WPF_wg_przeplywow'!C31</f>
        <v>0</v>
      </c>
      <c r="D38" s="86">
        <f>+'[1]Zal_1_WPF_wg_przeplywow'!D31</f>
        <v>0</v>
      </c>
      <c r="E38" s="86">
        <f>+'[1]Zal_1_WPF_wg_przeplywow'!E31</f>
        <v>0</v>
      </c>
      <c r="F38" s="86">
        <f>+'[1]Zal_1_WPF_wg_przeplywow'!F31</f>
        <v>0</v>
      </c>
      <c r="G38" s="86">
        <f>+'[1]Zal_1_WPF_wg_przeplywow'!G31</f>
        <v>0</v>
      </c>
      <c r="H38" s="86">
        <f>+'[1]Zal_1_WPF_wg_przeplywow'!H31</f>
        <v>0</v>
      </c>
      <c r="I38" s="86">
        <f>+'[1]Zal_1_WPF_wg_przeplywow'!I31</f>
        <v>0</v>
      </c>
      <c r="J38" s="86">
        <f>+'[1]Zal_1_WPF_wg_przeplywow'!J31</f>
        <v>0</v>
      </c>
      <c r="K38" s="86">
        <f>+'[1]Zal_1_WPF_wg_przeplywow'!K31</f>
        <v>0</v>
      </c>
      <c r="L38" s="86">
        <f>+'[1]Zal_1_WPF_wg_przeplywow'!L31</f>
        <v>0</v>
      </c>
      <c r="M38" s="86">
        <f>+'[1]Zal_1_WPF_wg_przeplywow'!M31</f>
        <v>0</v>
      </c>
      <c r="N38" s="86">
        <f>+'[1]Zal_1_WPF_wg_przeplywow'!N31</f>
        <v>0</v>
      </c>
      <c r="O38" s="86">
        <f>+'[1]Zal_1_WPF_wg_przeplywow'!O31</f>
        <v>0</v>
      </c>
    </row>
    <row r="39" spans="1:207" s="20" customFormat="1" ht="23.25" customHeight="1">
      <c r="A39" s="43" t="s">
        <v>10</v>
      </c>
      <c r="B39" s="44" t="s">
        <v>46</v>
      </c>
      <c r="C39" s="82">
        <f>+'[1]Zal_1_WPF_wg_przeplywow'!C39</f>
        <v>18465848</v>
      </c>
      <c r="D39" s="82">
        <v>19823400</v>
      </c>
      <c r="E39" s="82">
        <v>18663400</v>
      </c>
      <c r="F39" s="82">
        <v>17203400</v>
      </c>
      <c r="G39" s="82">
        <v>15243400</v>
      </c>
      <c r="H39" s="82">
        <v>13283400</v>
      </c>
      <c r="I39" s="82">
        <v>11253400</v>
      </c>
      <c r="J39" s="82">
        <v>9423400</v>
      </c>
      <c r="K39" s="82">
        <f>+'[1]Zal_1_WPF_wg_przeplywow'!K39</f>
        <v>7593400</v>
      </c>
      <c r="L39" s="82">
        <f>+'[1]Zal_1_WPF_wg_przeplywow'!L39</f>
        <v>6313400</v>
      </c>
      <c r="M39" s="82">
        <f>+'[1]Zal_1_WPF_wg_przeplywow'!M39</f>
        <v>4343400</v>
      </c>
      <c r="N39" s="82">
        <f>+'[1]Zal_1_WPF_wg_przeplywow'!N39</f>
        <v>2273400</v>
      </c>
      <c r="O39" s="82">
        <f>+'[1]Zal_1_WPF_wg_przeplywow'!O39</f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</row>
    <row r="40" spans="1:15" s="4" customFormat="1" ht="39" customHeight="1">
      <c r="A40" s="55"/>
      <c r="B40" s="96" t="s">
        <v>47</v>
      </c>
      <c r="C40" s="86">
        <f>+'[1]Zal_1_WPF_wg_przeplywow'!C40</f>
        <v>101448</v>
      </c>
      <c r="D40" s="86">
        <f>+'[1]Zal_1_WPF_wg_przeplywow'!D40</f>
        <v>0</v>
      </c>
      <c r="E40" s="86">
        <f>+'[1]Zal_1_WPF_wg_przeplywow'!E40</f>
        <v>0</v>
      </c>
      <c r="F40" s="86">
        <f>+'[1]Zal_1_WPF_wg_przeplywow'!F40</f>
        <v>0</v>
      </c>
      <c r="G40" s="86">
        <f>+'[1]Zal_1_WPF_wg_przeplywow'!G40</f>
        <v>0</v>
      </c>
      <c r="H40" s="86">
        <f>+'[1]Zal_1_WPF_wg_przeplywow'!H40</f>
        <v>0</v>
      </c>
      <c r="I40" s="86">
        <f>+'[1]Zal_1_WPF_wg_przeplywow'!I40</f>
        <v>0</v>
      </c>
      <c r="J40" s="86">
        <f>+'[1]Zal_1_WPF_wg_przeplywow'!J40</f>
        <v>0</v>
      </c>
      <c r="K40" s="86">
        <f>+'[1]Zal_1_WPF_wg_przeplywow'!K40</f>
        <v>0</v>
      </c>
      <c r="L40" s="86">
        <f>+'[1]Zal_1_WPF_wg_przeplywow'!L40</f>
        <v>0</v>
      </c>
      <c r="M40" s="86">
        <f>+'[1]Zal_1_WPF_wg_przeplywow'!M40</f>
        <v>0</v>
      </c>
      <c r="N40" s="86">
        <f>+'[1]Zal_1_WPF_wg_przeplywow'!N40</f>
        <v>0</v>
      </c>
      <c r="O40" s="86">
        <f>+'[1]Zal_1_WPF_wg_przeplywow'!O40</f>
        <v>0</v>
      </c>
    </row>
    <row r="41" spans="1:15" ht="27" customHeight="1">
      <c r="A41" s="39" t="s">
        <v>13</v>
      </c>
      <c r="B41" s="40" t="s">
        <v>48</v>
      </c>
      <c r="C41" s="88">
        <f>+'[1]Zal_1_WPF_wg_przeplywow'!C41</f>
        <v>0</v>
      </c>
      <c r="D41" s="88">
        <f>+'[1]Zal_1_WPF_wg_przeplywow'!D41</f>
        <v>0</v>
      </c>
      <c r="E41" s="88">
        <f>+'[1]Zal_1_WPF_wg_przeplywow'!E41</f>
        <v>0</v>
      </c>
      <c r="F41" s="88">
        <f>+'[1]Zal_1_WPF_wg_przeplywow'!F41</f>
        <v>0</v>
      </c>
      <c r="G41" s="88">
        <f>+'[1]Zal_1_WPF_wg_przeplywow'!G41</f>
        <v>0</v>
      </c>
      <c r="H41" s="88">
        <f>+'[1]Zal_1_WPF_wg_przeplywow'!H41</f>
        <v>0</v>
      </c>
      <c r="I41" s="88">
        <f>+'[1]Zal_1_WPF_wg_przeplywow'!I41</f>
        <v>0</v>
      </c>
      <c r="J41" s="88">
        <f>+'[1]Zal_1_WPF_wg_przeplywow'!J41</f>
        <v>0</v>
      </c>
      <c r="K41" s="88">
        <f>+'[1]Zal_1_WPF_wg_przeplywow'!K41</f>
        <v>0</v>
      </c>
      <c r="L41" s="88">
        <f>+'[1]Zal_1_WPF_wg_przeplywow'!L41</f>
        <v>0</v>
      </c>
      <c r="M41" s="88">
        <f>+'[1]Zal_1_WPF_wg_przeplywow'!M41</f>
        <v>0</v>
      </c>
      <c r="N41" s="88">
        <f>+'[1]Zal_1_WPF_wg_przeplywow'!N41</f>
        <v>0</v>
      </c>
      <c r="O41" s="88">
        <f>+'[1]Zal_1_WPF_wg_przeplywow'!O41</f>
        <v>0</v>
      </c>
    </row>
    <row r="42" spans="1:15" ht="30.75" customHeight="1">
      <c r="A42" s="43" t="s">
        <v>15</v>
      </c>
      <c r="B42" s="56" t="s">
        <v>49</v>
      </c>
      <c r="C42" s="89">
        <f>+'[1]Zal_1_WPF_wg_przeplywow'!C46</f>
        <v>0.5417</v>
      </c>
      <c r="D42" s="89">
        <v>0.5097</v>
      </c>
      <c r="E42" s="89">
        <v>0.4976</v>
      </c>
      <c r="F42" s="89">
        <f aca="true" t="shared" si="8" ref="F42:K42">+IF(F9&lt;&gt;0,F39/F9,"")</f>
        <v>0.5374693632715418</v>
      </c>
      <c r="G42" s="89">
        <f t="shared" si="8"/>
        <v>0.5348561403508771</v>
      </c>
      <c r="H42" s="89">
        <f t="shared" si="8"/>
        <v>0.47440714285714286</v>
      </c>
      <c r="I42" s="89">
        <f t="shared" si="8"/>
        <v>0.40921454545454544</v>
      </c>
      <c r="J42" s="89">
        <f t="shared" si="8"/>
        <v>0.3439197080291971</v>
      </c>
      <c r="K42" s="89">
        <f t="shared" si="8"/>
        <v>0.2854661654135338</v>
      </c>
      <c r="L42" s="89">
        <v>0.2476</v>
      </c>
      <c r="M42" s="89">
        <v>0.1646</v>
      </c>
      <c r="N42" s="89">
        <f>+IF(N9&lt;&gt;0,N39/N9,"")</f>
        <v>0.09141133896260555</v>
      </c>
      <c r="O42" s="89">
        <f>+IF(O9&lt;&gt;0,O39/O9,"")</f>
        <v>0</v>
      </c>
    </row>
    <row r="43" spans="1:15" ht="38.25" customHeight="1">
      <c r="A43" s="49" t="s">
        <v>50</v>
      </c>
      <c r="B43" s="50" t="s">
        <v>51</v>
      </c>
      <c r="C43" s="90">
        <f>+'[1]Zal_1_WPF_wg_przeplywow'!C47</f>
        <v>0.5417</v>
      </c>
      <c r="D43" s="90">
        <v>0.5097</v>
      </c>
      <c r="E43" s="90">
        <v>0.4976</v>
      </c>
      <c r="F43" s="90">
        <v>0.5375</v>
      </c>
      <c r="G43" s="90">
        <f aca="true" t="shared" si="9" ref="G43:O43">+IF(G9&lt;&gt;0,(G39-G41)/G9,"")</f>
        <v>0.5348561403508771</v>
      </c>
      <c r="H43" s="90">
        <f t="shared" si="9"/>
        <v>0.47440714285714286</v>
      </c>
      <c r="I43" s="90">
        <f t="shared" si="9"/>
        <v>0.40921454545454544</v>
      </c>
      <c r="J43" s="90">
        <f t="shared" si="9"/>
        <v>0.3439197080291971</v>
      </c>
      <c r="K43" s="90">
        <f t="shared" si="9"/>
        <v>0.2854661654135338</v>
      </c>
      <c r="L43" s="90">
        <f t="shared" si="9"/>
        <v>0.2475843137254902</v>
      </c>
      <c r="M43" s="90">
        <f t="shared" si="9"/>
        <v>0.16462561828415487</v>
      </c>
      <c r="N43" s="90">
        <f t="shared" si="9"/>
        <v>0.09141133896260555</v>
      </c>
      <c r="O43" s="90">
        <f t="shared" si="9"/>
        <v>0</v>
      </c>
    </row>
    <row r="44" spans="1:15" ht="38.25" customHeight="1">
      <c r="A44" s="49" t="s">
        <v>16</v>
      </c>
      <c r="B44" s="50" t="s">
        <v>52</v>
      </c>
      <c r="C44" s="90">
        <f>+'[1]Zal_1_WPF_wg_przeplywow'!C48</f>
        <v>0.11</v>
      </c>
      <c r="D44" s="90">
        <v>0.0534</v>
      </c>
      <c r="E44" s="90">
        <v>0.0517</v>
      </c>
      <c r="F44" s="90">
        <v>0.0684</v>
      </c>
      <c r="G44" s="90">
        <v>0.0916</v>
      </c>
      <c r="H44" s="90">
        <f aca="true" t="shared" si="10" ref="H44:O44">+IF(H9&lt;&gt;0,(H22+H19+H36)/H9,"")</f>
        <v>0.09142857142857143</v>
      </c>
      <c r="I44" s="90">
        <f t="shared" si="10"/>
        <v>0.09309090909090909</v>
      </c>
      <c r="J44" s="90">
        <f t="shared" si="10"/>
        <v>0.08357664233576642</v>
      </c>
      <c r="K44" s="90">
        <f t="shared" si="10"/>
        <v>0.08402255639097744</v>
      </c>
      <c r="L44" s="90">
        <f t="shared" si="10"/>
        <v>0.06392156862745098</v>
      </c>
      <c r="M44" s="90">
        <f t="shared" si="10"/>
        <v>0.08679667216252582</v>
      </c>
      <c r="N44" s="90">
        <f t="shared" si="10"/>
        <v>0.09207880981101729</v>
      </c>
      <c r="O44" s="90">
        <f t="shared" si="10"/>
        <v>0.0950569129037147</v>
      </c>
    </row>
    <row r="45" spans="1:15" ht="42" customHeight="1">
      <c r="A45" s="55" t="s">
        <v>53</v>
      </c>
      <c r="B45" s="57" t="s">
        <v>54</v>
      </c>
      <c r="C45" s="91">
        <f>+'[1]Zal_1_WPF_wg_przeplywow'!C49</f>
        <v>0.11</v>
      </c>
      <c r="D45" s="91">
        <v>0.0534</v>
      </c>
      <c r="E45" s="91">
        <v>0.0517</v>
      </c>
      <c r="F45" s="91">
        <v>0.0684</v>
      </c>
      <c r="G45" s="91">
        <f aca="true" t="shared" si="11" ref="G45:O45">+IF(G9&lt;&gt;0,(G22+G19+G36-G20-G37)/G9,"")</f>
        <v>0.09157894736842105</v>
      </c>
      <c r="H45" s="91">
        <f t="shared" si="11"/>
        <v>0.09142857142857143</v>
      </c>
      <c r="I45" s="91">
        <f t="shared" si="11"/>
        <v>0.09309090909090909</v>
      </c>
      <c r="J45" s="91">
        <f t="shared" si="11"/>
        <v>0.08357664233576642</v>
      </c>
      <c r="K45" s="91">
        <f t="shared" si="11"/>
        <v>0.08402255639097744</v>
      </c>
      <c r="L45" s="91">
        <f t="shared" si="11"/>
        <v>0.06392156862745098</v>
      </c>
      <c r="M45" s="91">
        <f t="shared" si="11"/>
        <v>0.08679667216252582</v>
      </c>
      <c r="N45" s="91">
        <f t="shared" si="11"/>
        <v>0.09207880981101729</v>
      </c>
      <c r="O45" s="91">
        <f t="shared" si="11"/>
        <v>0.0950569129037147</v>
      </c>
    </row>
    <row r="46" spans="1:15" ht="64.5" customHeight="1">
      <c r="A46" s="39" t="s">
        <v>18</v>
      </c>
      <c r="B46" s="40" t="s">
        <v>136</v>
      </c>
      <c r="C46" s="87">
        <f>+'[1]Zal_1_WPF_wg_przeplywow'!C42</f>
        <v>0</v>
      </c>
      <c r="D46" s="87">
        <f>+'[1]Zal_1_WPF_wg_przeplywow'!D42</f>
        <v>0</v>
      </c>
      <c r="E46" s="87">
        <f>+'[1]Zal_1_WPF_wg_przeplywow'!E42</f>
        <v>0</v>
      </c>
      <c r="F46" s="87">
        <f>+'[1]Zal_1_WPF_wg_przeplywow'!F42</f>
        <v>0</v>
      </c>
      <c r="G46" s="87">
        <f>+'[1]Zal_1_WPF_wg_przeplywow'!G42</f>
        <v>0</v>
      </c>
      <c r="H46" s="87">
        <f>+'[1]Zal_1_WPF_wg_przeplywow'!H42</f>
        <v>0</v>
      </c>
      <c r="I46" s="87">
        <f>+'[1]Zal_1_WPF_wg_przeplywow'!I42</f>
        <v>0</v>
      </c>
      <c r="J46" s="87">
        <f>+'[1]Zal_1_WPF_wg_przeplywow'!J42</f>
        <v>0</v>
      </c>
      <c r="K46" s="87">
        <f>+'[1]Zal_1_WPF_wg_przeplywow'!K42</f>
        <v>0</v>
      </c>
      <c r="L46" s="87">
        <f>+'[1]Zal_1_WPF_wg_przeplywow'!L42</f>
        <v>0</v>
      </c>
      <c r="M46" s="87">
        <f>+'[1]Zal_1_WPF_wg_przeplywow'!M42</f>
        <v>0</v>
      </c>
      <c r="N46" s="87">
        <f>+'[1]Zal_1_WPF_wg_przeplywow'!N42</f>
        <v>0</v>
      </c>
      <c r="O46" s="87">
        <f>+'[1]Zal_1_WPF_wg_przeplywow'!O42</f>
        <v>0</v>
      </c>
    </row>
    <row r="47" spans="1:15" ht="28.5" customHeight="1">
      <c r="A47" s="43" t="s">
        <v>19</v>
      </c>
      <c r="B47" s="56" t="s">
        <v>34</v>
      </c>
      <c r="C47" s="89">
        <f>+'[1]Zal_1_WPF_wg_przeplywow'!C51</f>
        <v>0.1547</v>
      </c>
      <c r="D47" s="89">
        <v>0.1534</v>
      </c>
      <c r="E47" s="89">
        <v>0.1578</v>
      </c>
      <c r="F47" s="89">
        <v>0.1621</v>
      </c>
      <c r="G47" s="89">
        <v>0.1942</v>
      </c>
      <c r="H47" s="89">
        <v>0.2249</v>
      </c>
      <c r="I47" s="89">
        <v>0.2177</v>
      </c>
      <c r="J47" s="89">
        <v>0.2013</v>
      </c>
      <c r="K47" s="89">
        <v>0.1919</v>
      </c>
      <c r="L47" s="89">
        <v>0.184</v>
      </c>
      <c r="M47" s="89">
        <v>0.1547</v>
      </c>
      <c r="N47" s="89">
        <v>0.1372</v>
      </c>
      <c r="O47" s="89">
        <v>0.1085</v>
      </c>
    </row>
    <row r="48" spans="1:15" ht="27.75" customHeight="1">
      <c r="A48" s="49"/>
      <c r="B48" s="51" t="s">
        <v>36</v>
      </c>
      <c r="C48" s="90">
        <f>+'[1]Zal_1_WPF_wg_przeplywow'!C50</f>
        <v>0.1477</v>
      </c>
      <c r="D48" s="90">
        <v>0.1052</v>
      </c>
      <c r="E48" s="90">
        <v>0.1096</v>
      </c>
      <c r="F48" s="90">
        <v>0.1139</v>
      </c>
      <c r="G48" s="90">
        <v>0.1942</v>
      </c>
      <c r="H48" s="90">
        <v>0.2249</v>
      </c>
      <c r="I48" s="90">
        <v>0.2177</v>
      </c>
      <c r="J48" s="90">
        <v>0.2013</v>
      </c>
      <c r="K48" s="90">
        <v>0.1919</v>
      </c>
      <c r="L48" s="90">
        <v>0.184</v>
      </c>
      <c r="M48" s="90">
        <v>0.1547</v>
      </c>
      <c r="N48" s="90">
        <v>0.1372</v>
      </c>
      <c r="O48" s="90">
        <v>0.1085</v>
      </c>
    </row>
    <row r="49" spans="1:15" ht="31.5" customHeight="1">
      <c r="A49" s="49" t="s">
        <v>20</v>
      </c>
      <c r="B49" s="50" t="s">
        <v>35</v>
      </c>
      <c r="C49" s="90">
        <f>+'[1]Zal_1_WPF_wg_przeplywow'!C52</f>
        <v>0.11</v>
      </c>
      <c r="D49" s="90">
        <v>0.0534</v>
      </c>
      <c r="E49" s="90">
        <v>0.0517</v>
      </c>
      <c r="F49" s="90">
        <v>0.0684</v>
      </c>
      <c r="G49" s="90">
        <v>0.0916</v>
      </c>
      <c r="H49" s="90">
        <v>0.0914</v>
      </c>
      <c r="I49" s="90">
        <v>0.0931</v>
      </c>
      <c r="J49" s="90">
        <v>0.0836</v>
      </c>
      <c r="K49" s="90">
        <v>0.084</v>
      </c>
      <c r="L49" s="90">
        <v>0.0639</v>
      </c>
      <c r="M49" s="90">
        <v>0.0868</v>
      </c>
      <c r="N49" s="90">
        <v>0.0921</v>
      </c>
      <c r="O49" s="90">
        <v>0.0951</v>
      </c>
    </row>
    <row r="50" spans="1:15" ht="38.25" customHeight="1">
      <c r="A50" s="49" t="s">
        <v>55</v>
      </c>
      <c r="B50" s="50" t="s">
        <v>56</v>
      </c>
      <c r="C50" s="92" t="str">
        <f>IF(C49&lt;=C$47,"Spełnia  art. 243","Nie spełnia art. 243")</f>
        <v>Spełnia  art. 243</v>
      </c>
      <c r="D50" s="92" t="str">
        <f aca="true" t="shared" si="12" ref="D50:O50">IF(D49&lt;=D$47,"Spełnia  art. 243","Nie spełnia art. 243")</f>
        <v>Spełnia  art. 243</v>
      </c>
      <c r="E50" s="92" t="str">
        <f t="shared" si="12"/>
        <v>Spełnia  art. 243</v>
      </c>
      <c r="F50" s="92" t="str">
        <f t="shared" si="12"/>
        <v>Spełnia  art. 243</v>
      </c>
      <c r="G50" s="92" t="str">
        <f t="shared" si="12"/>
        <v>Spełnia  art. 243</v>
      </c>
      <c r="H50" s="92" t="str">
        <f t="shared" si="12"/>
        <v>Spełnia  art. 243</v>
      </c>
      <c r="I50" s="92" t="str">
        <f t="shared" si="12"/>
        <v>Spełnia  art. 243</v>
      </c>
      <c r="J50" s="92" t="str">
        <f t="shared" si="12"/>
        <v>Spełnia  art. 243</v>
      </c>
      <c r="K50" s="92" t="str">
        <f t="shared" si="12"/>
        <v>Spełnia  art. 243</v>
      </c>
      <c r="L50" s="92" t="str">
        <f t="shared" si="12"/>
        <v>Spełnia  art. 243</v>
      </c>
      <c r="M50" s="92" t="str">
        <f t="shared" si="12"/>
        <v>Spełnia  art. 243</v>
      </c>
      <c r="N50" s="92" t="str">
        <f t="shared" si="12"/>
        <v>Spełnia  art. 243</v>
      </c>
      <c r="O50" s="92" t="str">
        <f t="shared" si="12"/>
        <v>Spełnia  art. 243</v>
      </c>
    </row>
    <row r="51" spans="1:15" ht="38.25" customHeight="1">
      <c r="A51" s="49" t="s">
        <v>21</v>
      </c>
      <c r="B51" s="50" t="s">
        <v>57</v>
      </c>
      <c r="C51" s="90">
        <f>+'[1]Zal_1_WPF_wg_przeplywow'!C54</f>
        <v>0.11</v>
      </c>
      <c r="D51" s="90">
        <v>0.0534</v>
      </c>
      <c r="E51" s="90">
        <v>0.0517</v>
      </c>
      <c r="F51" s="90">
        <v>0.0684</v>
      </c>
      <c r="G51" s="90">
        <v>0.0916</v>
      </c>
      <c r="H51" s="90">
        <v>0.0914</v>
      </c>
      <c r="I51" s="90">
        <v>0.0931</v>
      </c>
      <c r="J51" s="90">
        <v>0.0836</v>
      </c>
      <c r="K51" s="90">
        <v>0.084</v>
      </c>
      <c r="L51" s="90">
        <v>0.0639</v>
      </c>
      <c r="M51" s="90">
        <v>0.0868</v>
      </c>
      <c r="N51" s="90">
        <v>0.0921</v>
      </c>
      <c r="O51" s="90">
        <v>0.0951</v>
      </c>
    </row>
    <row r="52" spans="1:15" ht="42" customHeight="1">
      <c r="A52" s="55" t="s">
        <v>58</v>
      </c>
      <c r="B52" s="57" t="s">
        <v>59</v>
      </c>
      <c r="C52" s="98" t="str">
        <f>IF(C51&lt;=C$47,"Spełnia  art. 243","Nie spełnia art. 243")</f>
        <v>Spełnia  art. 243</v>
      </c>
      <c r="D52" s="98" t="str">
        <f aca="true" t="shared" si="13" ref="D52:O52">IF(D51&lt;=D$47,"Spełnia  art. 243","Nie spełnia art. 243")</f>
        <v>Spełnia  art. 243</v>
      </c>
      <c r="E52" s="98" t="str">
        <f t="shared" si="13"/>
        <v>Spełnia  art. 243</v>
      </c>
      <c r="F52" s="98" t="str">
        <f t="shared" si="13"/>
        <v>Spełnia  art. 243</v>
      </c>
      <c r="G52" s="98" t="str">
        <f t="shared" si="13"/>
        <v>Spełnia  art. 243</v>
      </c>
      <c r="H52" s="98" t="str">
        <f t="shared" si="13"/>
        <v>Spełnia  art. 243</v>
      </c>
      <c r="I52" s="98" t="str">
        <f t="shared" si="13"/>
        <v>Spełnia  art. 243</v>
      </c>
      <c r="J52" s="98" t="str">
        <f t="shared" si="13"/>
        <v>Spełnia  art. 243</v>
      </c>
      <c r="K52" s="98" t="str">
        <f t="shared" si="13"/>
        <v>Spełnia  art. 243</v>
      </c>
      <c r="L52" s="98" t="str">
        <f t="shared" si="13"/>
        <v>Spełnia  art. 243</v>
      </c>
      <c r="M52" s="98" t="str">
        <f t="shared" si="13"/>
        <v>Spełnia  art. 243</v>
      </c>
      <c r="N52" s="98" t="str">
        <f t="shared" si="13"/>
        <v>Spełnia  art. 243</v>
      </c>
      <c r="O52" s="98" t="str">
        <f t="shared" si="13"/>
        <v>Spełnia  art. 243</v>
      </c>
    </row>
    <row r="53" spans="1:15" ht="30" customHeight="1">
      <c r="A53" s="43" t="s">
        <v>22</v>
      </c>
      <c r="B53" s="44" t="s">
        <v>60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</row>
    <row r="54" spans="1:15" ht="18.75" customHeight="1">
      <c r="A54" s="45"/>
      <c r="B54" s="46" t="s">
        <v>4</v>
      </c>
      <c r="C54" s="83">
        <f>+'[1]Zal_1_WPF_wg_przeplywow'!C14</f>
        <v>9516136.07</v>
      </c>
      <c r="D54" s="83">
        <v>9974147</v>
      </c>
      <c r="E54" s="83">
        <v>9990000</v>
      </c>
      <c r="F54" s="83">
        <v>10000000</v>
      </c>
      <c r="G54" s="83">
        <v>10000000</v>
      </c>
      <c r="H54" s="83">
        <v>10000000</v>
      </c>
      <c r="I54" s="83">
        <v>10000000</v>
      </c>
      <c r="J54" s="83">
        <v>10000000</v>
      </c>
      <c r="K54" s="83">
        <v>10000000</v>
      </c>
      <c r="L54" s="83">
        <v>10000000</v>
      </c>
      <c r="M54" s="83">
        <v>10000000</v>
      </c>
      <c r="N54" s="83">
        <v>10000000</v>
      </c>
      <c r="O54" s="83">
        <v>10000000</v>
      </c>
    </row>
    <row r="55" spans="1:15" ht="18.75" customHeight="1">
      <c r="A55" s="45"/>
      <c r="B55" s="46" t="s">
        <v>5</v>
      </c>
      <c r="C55" s="83">
        <f>+'[1]Zal_1_WPF_wg_przeplywow'!C15</f>
        <v>4703791</v>
      </c>
      <c r="D55" s="83">
        <v>4780695</v>
      </c>
      <c r="E55" s="83">
        <f>+'[1]Zal_1_WPF_wg_przeplywow'!E15</f>
        <v>4000000</v>
      </c>
      <c r="F55" s="83">
        <v>4800000</v>
      </c>
      <c r="G55" s="83">
        <v>4800000</v>
      </c>
      <c r="H55" s="83">
        <v>4800000</v>
      </c>
      <c r="I55" s="83">
        <v>4800000</v>
      </c>
      <c r="J55" s="83">
        <v>4800000</v>
      </c>
      <c r="K55" s="83">
        <v>4800000</v>
      </c>
      <c r="L55" s="83">
        <v>4800000</v>
      </c>
      <c r="M55" s="83">
        <v>4800000</v>
      </c>
      <c r="N55" s="83">
        <v>4800000</v>
      </c>
      <c r="O55" s="83">
        <v>4800000</v>
      </c>
    </row>
    <row r="56" spans="1:15" ht="18.75" customHeight="1">
      <c r="A56" s="45"/>
      <c r="B56" s="46" t="s">
        <v>61</v>
      </c>
      <c r="C56" s="83">
        <f>+'[1]Zal_1_WPF_wg_przeplywow'!C18</f>
        <v>270550</v>
      </c>
      <c r="D56" s="83">
        <v>42653</v>
      </c>
      <c r="E56" s="83">
        <v>15500</v>
      </c>
      <c r="F56" s="83">
        <v>15500</v>
      </c>
      <c r="G56" s="83">
        <f>+'[1]Zal_1_WPF_wg_przeplywow'!G18</f>
        <v>0</v>
      </c>
      <c r="H56" s="83">
        <f>+'[1]Zal_1_WPF_wg_przeplywow'!H18</f>
        <v>0</v>
      </c>
      <c r="I56" s="83">
        <f>+'[1]Zal_1_WPF_wg_przeplywow'!I18</f>
        <v>0</v>
      </c>
      <c r="J56" s="83">
        <f>+'[1]Zal_1_WPF_wg_przeplywow'!J18</f>
        <v>0</v>
      </c>
      <c r="K56" s="83">
        <f>+'[1]Zal_1_WPF_wg_przeplywow'!K18</f>
        <v>0</v>
      </c>
      <c r="L56" s="83">
        <f>+'[1]Zal_1_WPF_wg_przeplywow'!L18</f>
        <v>0</v>
      </c>
      <c r="M56" s="83">
        <f>+'[1]Zal_1_WPF_wg_przeplywow'!M18</f>
        <v>0</v>
      </c>
      <c r="N56" s="83">
        <f>+'[1]Zal_1_WPF_wg_przeplywow'!N18</f>
        <v>0</v>
      </c>
      <c r="O56" s="83">
        <f>+'[1]Zal_1_WPF_wg_przeplywow'!O18</f>
        <v>0</v>
      </c>
    </row>
    <row r="57" spans="1:15" ht="18.75" customHeight="1">
      <c r="A57" s="52"/>
      <c r="B57" s="53" t="s">
        <v>62</v>
      </c>
      <c r="C57" s="84">
        <f>+'[1]Zal_1_WPF_wg_przeplywow'!C34</f>
        <v>9701963</v>
      </c>
      <c r="D57" s="84">
        <v>8742148</v>
      </c>
      <c r="E57" s="84">
        <v>12955435</v>
      </c>
      <c r="F57" s="84">
        <v>8318150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</row>
    <row r="58" spans="1:15" ht="24">
      <c r="A58" s="41" t="s">
        <v>23</v>
      </c>
      <c r="B58" s="42" t="s">
        <v>163</v>
      </c>
      <c r="C58" s="87">
        <f>+'[1]Zal_1_WPF_wg_przeplywow'!C43</f>
        <v>0</v>
      </c>
      <c r="D58" s="87">
        <v>0</v>
      </c>
      <c r="E58" s="87">
        <f>+'[1]Zal_1_WPF_wg_przeplywow'!E43</f>
        <v>1160000</v>
      </c>
      <c r="F58" s="87">
        <f>+'[1]Zal_1_WPF_wg_przeplywow'!F43</f>
        <v>1460000</v>
      </c>
      <c r="G58" s="87">
        <f>+'[1]Zal_1_WPF_wg_przeplywow'!G43</f>
        <v>1460000</v>
      </c>
      <c r="H58" s="87">
        <f>+'[1]Zal_1_WPF_wg_przeplywow'!H43</f>
        <v>1460000</v>
      </c>
      <c r="I58" s="87">
        <f>+'[1]Zal_1_WPF_wg_przeplywow'!I43</f>
        <v>1530000</v>
      </c>
      <c r="J58" s="87">
        <f>+'[1]Zal_1_WPF_wg_przeplywow'!J43</f>
        <v>1230000</v>
      </c>
      <c r="K58" s="87">
        <f>+'[1]Zal_1_WPF_wg_przeplywow'!K43</f>
        <v>1230000</v>
      </c>
      <c r="L58" s="87">
        <f>+'[1]Zal_1_WPF_wg_przeplywow'!L43</f>
        <v>1280000</v>
      </c>
      <c r="M58" s="87">
        <f>+'[1]Zal_1_WPF_wg_przeplywow'!M43</f>
        <v>1970000</v>
      </c>
      <c r="N58" s="87">
        <f>+'[1]Zal_1_WPF_wg_przeplywow'!N43</f>
        <v>2070000</v>
      </c>
      <c r="O58" s="87">
        <f>+'[1]Zal_1_WPF_wg_przeplywow'!O43</f>
        <v>2273400</v>
      </c>
    </row>
    <row r="59" spans="1:15" ht="12">
      <c r="A59" s="43" t="s">
        <v>24</v>
      </c>
      <c r="B59" s="44" t="s">
        <v>68</v>
      </c>
      <c r="C59" s="94">
        <f>+'[1]Zal_1_WPF_wg_przeplywow'!C44</f>
        <v>0</v>
      </c>
      <c r="D59" s="94">
        <f>+'[1]Zal_1_WPF_wg_przeplywow'!D44</f>
        <v>0</v>
      </c>
      <c r="E59" s="94">
        <f>+'[1]Zal_1_WPF_wg_przeplywow'!E44</f>
        <v>0</v>
      </c>
      <c r="F59" s="94">
        <f>+'[1]Zal_1_WPF_wg_przeplywow'!F44</f>
        <v>0</v>
      </c>
      <c r="G59" s="94">
        <f>+'[1]Zal_1_WPF_wg_przeplywow'!G44</f>
        <v>0</v>
      </c>
      <c r="H59" s="94">
        <f>+'[1]Zal_1_WPF_wg_przeplywow'!H44</f>
        <v>0</v>
      </c>
      <c r="I59" s="94">
        <f>+'[1]Zal_1_WPF_wg_przeplywow'!I44</f>
        <v>0</v>
      </c>
      <c r="J59" s="94">
        <f>+'[1]Zal_1_WPF_wg_przeplywow'!J44</f>
        <v>0</v>
      </c>
      <c r="K59" s="94">
        <f>+'[1]Zal_1_WPF_wg_przeplywow'!K44</f>
        <v>0</v>
      </c>
      <c r="L59" s="94">
        <f>+'[1]Zal_1_WPF_wg_przeplywow'!L44</f>
        <v>0</v>
      </c>
      <c r="M59" s="94">
        <f>+'[1]Zal_1_WPF_wg_przeplywow'!M44</f>
        <v>0</v>
      </c>
      <c r="N59" s="94">
        <f>+'[1]Zal_1_WPF_wg_przeplywow'!N44</f>
        <v>0</v>
      </c>
      <c r="O59" s="94">
        <f>+'[1]Zal_1_WPF_wg_przeplywow'!O44</f>
        <v>0</v>
      </c>
    </row>
    <row r="60" spans="1:15" ht="24" customHeight="1">
      <c r="A60" s="52"/>
      <c r="B60" s="53" t="s">
        <v>69</v>
      </c>
      <c r="C60" s="84">
        <f>+'[1]Zal_1_WPF_wg_przeplywow'!C45</f>
        <v>0</v>
      </c>
      <c r="D60" s="84">
        <f>+'[1]Zal_1_WPF_wg_przeplywow'!D45</f>
        <v>0</v>
      </c>
      <c r="E60" s="84">
        <f>+'[1]Zal_1_WPF_wg_przeplywow'!E45</f>
        <v>0</v>
      </c>
      <c r="F60" s="84">
        <f>+'[1]Zal_1_WPF_wg_przeplywow'!F45</f>
        <v>0</v>
      </c>
      <c r="G60" s="84">
        <f>+'[1]Zal_1_WPF_wg_przeplywow'!G45</f>
        <v>0</v>
      </c>
      <c r="H60" s="84">
        <f>+'[1]Zal_1_WPF_wg_przeplywow'!H45</f>
        <v>0</v>
      </c>
      <c r="I60" s="84">
        <f>+'[1]Zal_1_WPF_wg_przeplywow'!I45</f>
        <v>0</v>
      </c>
      <c r="J60" s="84">
        <f>+'[1]Zal_1_WPF_wg_przeplywow'!J45</f>
        <v>0</v>
      </c>
      <c r="K60" s="84">
        <f>+'[1]Zal_1_WPF_wg_przeplywow'!K45</f>
        <v>0</v>
      </c>
      <c r="L60" s="84">
        <f>+'[1]Zal_1_WPF_wg_przeplywow'!L45</f>
        <v>0</v>
      </c>
      <c r="M60" s="84">
        <f>+'[1]Zal_1_WPF_wg_przeplywow'!M45</f>
        <v>0</v>
      </c>
      <c r="N60" s="84">
        <f>+'[1]Zal_1_WPF_wg_przeplywow'!N45</f>
        <v>0</v>
      </c>
      <c r="O60" s="84">
        <f>+'[1]Zal_1_WPF_wg_przeplywow'!O45</f>
        <v>0</v>
      </c>
    </row>
    <row r="61" spans="1:15" s="4" customFormat="1" ht="12">
      <c r="A61" s="21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s="4" customFormat="1" ht="12">
      <c r="A62" s="21"/>
      <c r="B62" s="27" t="s">
        <v>65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ht="12">
      <c r="B63" s="27" t="s">
        <v>132</v>
      </c>
    </row>
    <row r="64" ht="12">
      <c r="B64" s="27"/>
    </row>
    <row r="66" ht="12" hidden="1">
      <c r="B66" s="16" t="s">
        <v>151</v>
      </c>
    </row>
    <row r="67" ht="12" hidden="1">
      <c r="B67" s="59" t="s">
        <v>157</v>
      </c>
    </row>
    <row r="68" ht="12" hidden="1">
      <c r="B68" s="58" t="s">
        <v>158</v>
      </c>
    </row>
    <row r="69" ht="12" hidden="1"/>
    <row r="70" spans="2:15" ht="22.5" hidden="1">
      <c r="B70" s="60" t="s">
        <v>138</v>
      </c>
      <c r="C70" s="61" t="str">
        <f aca="true" t="shared" si="14" ref="C70:O70">IF(((C9+C28)-(C15+C35))=0,"OK.",+(C9+C28)-(C15+C35))</f>
        <v>OK.</v>
      </c>
      <c r="D70" s="61" t="str">
        <f t="shared" si="14"/>
        <v>OK.</v>
      </c>
      <c r="E70" s="61" t="str">
        <f t="shared" si="14"/>
        <v>OK.</v>
      </c>
      <c r="F70" s="61" t="str">
        <f t="shared" si="14"/>
        <v>OK.</v>
      </c>
      <c r="G70" s="61" t="str">
        <f t="shared" si="14"/>
        <v>OK.</v>
      </c>
      <c r="H70" s="61" t="str">
        <f t="shared" si="14"/>
        <v>OK.</v>
      </c>
      <c r="I70" s="61" t="str">
        <f t="shared" si="14"/>
        <v>OK.</v>
      </c>
      <c r="J70" s="61" t="str">
        <f t="shared" si="14"/>
        <v>OK.</v>
      </c>
      <c r="K70" s="61" t="str">
        <f t="shared" si="14"/>
        <v>OK.</v>
      </c>
      <c r="L70" s="61" t="str">
        <f t="shared" si="14"/>
        <v>OK.</v>
      </c>
      <c r="M70" s="61" t="str">
        <f t="shared" si="14"/>
        <v>OK.</v>
      </c>
      <c r="N70" s="61" t="str">
        <f t="shared" si="14"/>
        <v>OK.</v>
      </c>
      <c r="O70" s="61" t="str">
        <f t="shared" si="14"/>
        <v>OK.</v>
      </c>
    </row>
    <row r="71" spans="2:15" ht="22.5" hidden="1">
      <c r="B71" s="79" t="s">
        <v>168</v>
      </c>
      <c r="C71" s="78" t="str">
        <f>IF(C44&lt;=15%,"OK.","Przekroczenie")</f>
        <v>OK.</v>
      </c>
      <c r="D71" s="78" t="str">
        <f>IF(D44&lt;=15%,"OK.","Przekroczenie")</f>
        <v>OK.</v>
      </c>
      <c r="E71" s="80" t="s">
        <v>164</v>
      </c>
      <c r="F71" s="80" t="s">
        <v>164</v>
      </c>
      <c r="G71" s="80" t="s">
        <v>164</v>
      </c>
      <c r="H71" s="80" t="s">
        <v>164</v>
      </c>
      <c r="I71" s="80" t="s">
        <v>164</v>
      </c>
      <c r="J71" s="80" t="s">
        <v>164</v>
      </c>
      <c r="K71" s="80" t="s">
        <v>164</v>
      </c>
      <c r="L71" s="80" t="s">
        <v>164</v>
      </c>
      <c r="M71" s="80" t="s">
        <v>164</v>
      </c>
      <c r="N71" s="80" t="s">
        <v>164</v>
      </c>
      <c r="O71" s="80" t="s">
        <v>164</v>
      </c>
    </row>
    <row r="72" spans="2:15" ht="22.5" hidden="1">
      <c r="B72" s="79" t="s">
        <v>169</v>
      </c>
      <c r="C72" s="78" t="str">
        <f>IF(C45&lt;=15%,"OK.","Przekroczenie")</f>
        <v>OK.</v>
      </c>
      <c r="D72" s="78" t="str">
        <f>IF(D45&lt;=15%,"OK.","Przekroczenie")</f>
        <v>OK.</v>
      </c>
      <c r="E72" s="80" t="s">
        <v>164</v>
      </c>
      <c r="F72" s="80" t="s">
        <v>164</v>
      </c>
      <c r="G72" s="80" t="s">
        <v>164</v>
      </c>
      <c r="H72" s="80" t="s">
        <v>164</v>
      </c>
      <c r="I72" s="80" t="s">
        <v>164</v>
      </c>
      <c r="J72" s="80" t="s">
        <v>164</v>
      </c>
      <c r="K72" s="80" t="s">
        <v>164</v>
      </c>
      <c r="L72" s="80" t="s">
        <v>164</v>
      </c>
      <c r="M72" s="80" t="s">
        <v>164</v>
      </c>
      <c r="N72" s="80" t="s">
        <v>164</v>
      </c>
      <c r="O72" s="80" t="s">
        <v>164</v>
      </c>
    </row>
    <row r="73" spans="2:15" ht="22.5" hidden="1">
      <c r="B73" s="79" t="s">
        <v>166</v>
      </c>
      <c r="C73" s="78" t="str">
        <f>IF(C42&lt;=60%,"OK.","Przekroczenie")</f>
        <v>OK.</v>
      </c>
      <c r="D73" s="78" t="str">
        <f>IF(D42&lt;=60%,"OK.","Przekroczenie")</f>
        <v>OK.</v>
      </c>
      <c r="E73" s="80" t="s">
        <v>164</v>
      </c>
      <c r="F73" s="80" t="s">
        <v>164</v>
      </c>
      <c r="G73" s="80" t="s">
        <v>164</v>
      </c>
      <c r="H73" s="80" t="s">
        <v>164</v>
      </c>
      <c r="I73" s="80" t="s">
        <v>164</v>
      </c>
      <c r="J73" s="80" t="s">
        <v>164</v>
      </c>
      <c r="K73" s="80" t="s">
        <v>164</v>
      </c>
      <c r="L73" s="80" t="s">
        <v>164</v>
      </c>
      <c r="M73" s="80" t="s">
        <v>164</v>
      </c>
      <c r="N73" s="80" t="s">
        <v>164</v>
      </c>
      <c r="O73" s="80" t="s">
        <v>164</v>
      </c>
    </row>
    <row r="74" spans="2:15" ht="22.5" hidden="1">
      <c r="B74" s="79" t="s">
        <v>170</v>
      </c>
      <c r="C74" s="78" t="str">
        <f>IF(C43&lt;=60%,"OK.","Przekroczenie")</f>
        <v>OK.</v>
      </c>
      <c r="D74" s="78" t="str">
        <f>IF(D43&lt;=60%,"OK.","Przekroczenie")</f>
        <v>OK.</v>
      </c>
      <c r="E74" s="80" t="s">
        <v>164</v>
      </c>
      <c r="F74" s="80" t="s">
        <v>164</v>
      </c>
      <c r="G74" s="80" t="s">
        <v>164</v>
      </c>
      <c r="H74" s="80" t="s">
        <v>164</v>
      </c>
      <c r="I74" s="80" t="s">
        <v>164</v>
      </c>
      <c r="J74" s="80" t="s">
        <v>164</v>
      </c>
      <c r="K74" s="80" t="s">
        <v>164</v>
      </c>
      <c r="L74" s="80" t="s">
        <v>164</v>
      </c>
      <c r="M74" s="80" t="s">
        <v>164</v>
      </c>
      <c r="N74" s="80" t="s">
        <v>164</v>
      </c>
      <c r="O74" s="80" t="s">
        <v>164</v>
      </c>
    </row>
    <row r="75" spans="2:15" ht="56.25" hidden="1">
      <c r="B75" s="79" t="s">
        <v>167</v>
      </c>
      <c r="C75" s="78" t="str">
        <f aca="true" t="shared" si="15" ref="C75:O75">IF((C10+C30)&gt;=C16,"OK.",C10+C30-C16)</f>
        <v>OK.</v>
      </c>
      <c r="D75" s="78" t="str">
        <f t="shared" si="15"/>
        <v>OK.</v>
      </c>
      <c r="E75" s="78" t="str">
        <f t="shared" si="15"/>
        <v>OK.</v>
      </c>
      <c r="F75" s="78" t="str">
        <f t="shared" si="15"/>
        <v>OK.</v>
      </c>
      <c r="G75" s="78" t="str">
        <f t="shared" si="15"/>
        <v>OK.</v>
      </c>
      <c r="H75" s="78" t="str">
        <f t="shared" si="15"/>
        <v>OK.</v>
      </c>
      <c r="I75" s="78" t="str">
        <f t="shared" si="15"/>
        <v>OK.</v>
      </c>
      <c r="J75" s="78" t="str">
        <f t="shared" si="15"/>
        <v>OK.</v>
      </c>
      <c r="K75" s="78" t="str">
        <f t="shared" si="15"/>
        <v>OK.</v>
      </c>
      <c r="L75" s="78" t="str">
        <f t="shared" si="15"/>
        <v>OK.</v>
      </c>
      <c r="M75" s="78" t="str">
        <f t="shared" si="15"/>
        <v>OK.</v>
      </c>
      <c r="N75" s="78" t="str">
        <f t="shared" si="15"/>
        <v>OK.</v>
      </c>
      <c r="O75" s="78" t="str">
        <f t="shared" si="15"/>
        <v>OK.</v>
      </c>
    </row>
    <row r="76" spans="2:15" ht="33.75" hidden="1">
      <c r="B76" s="63" t="s">
        <v>159</v>
      </c>
      <c r="C76" s="62" t="str">
        <f>+IF(C25&gt;0,IF((C34+C32+C30)&gt;0,"Błąd","OK."),"nie dotyczy")</f>
        <v>nie dotyczy</v>
      </c>
      <c r="D76" s="62" t="str">
        <f aca="true" t="shared" si="16" ref="D76:O76">+IF(D25&gt;0,IF((D34+D32+D30)&gt;0,"Błąd","OK."),"nie dotyczy")</f>
        <v>nie dotyczy</v>
      </c>
      <c r="E76" s="62" t="str">
        <f t="shared" si="16"/>
        <v>OK.</v>
      </c>
      <c r="F76" s="62" t="str">
        <f t="shared" si="16"/>
        <v>OK.</v>
      </c>
      <c r="G76" s="62" t="str">
        <f t="shared" si="16"/>
        <v>OK.</v>
      </c>
      <c r="H76" s="62" t="str">
        <f t="shared" si="16"/>
        <v>OK.</v>
      </c>
      <c r="I76" s="62" t="str">
        <f t="shared" si="16"/>
        <v>OK.</v>
      </c>
      <c r="J76" s="62" t="str">
        <f t="shared" si="16"/>
        <v>OK.</v>
      </c>
      <c r="K76" s="62" t="str">
        <f t="shared" si="16"/>
        <v>OK.</v>
      </c>
      <c r="L76" s="62" t="str">
        <f t="shared" si="16"/>
        <v>OK.</v>
      </c>
      <c r="M76" s="62" t="str">
        <f t="shared" si="16"/>
        <v>OK.</v>
      </c>
      <c r="N76" s="62" t="str">
        <f t="shared" si="16"/>
        <v>OK.</v>
      </c>
      <c r="O76" s="62" t="str">
        <f t="shared" si="16"/>
        <v>OK.</v>
      </c>
    </row>
    <row r="77" spans="2:15" ht="22.5" hidden="1">
      <c r="B77" s="63" t="s">
        <v>142</v>
      </c>
      <c r="C77" s="62" t="str">
        <f>IF(C25&lt;=0,IF(ROUND((+C25+(C30+C32+C34)),4)=0,"OK.",+C25+(C30+C32+C34)),"nie dotyczy")</f>
        <v>OK.</v>
      </c>
      <c r="D77" s="62" t="str">
        <f aca="true" t="shared" si="17" ref="D77:O77">IF(D25&lt;=0,IF(ROUND((+D25+(D30+D32+D34)),4)=0,"OK.",+D25+(D30+D32+D34)),"nie dotyczy")</f>
        <v>OK.</v>
      </c>
      <c r="E77" s="62" t="str">
        <f t="shared" si="17"/>
        <v>nie dotyczy</v>
      </c>
      <c r="F77" s="62" t="str">
        <f t="shared" si="17"/>
        <v>nie dotyczy</v>
      </c>
      <c r="G77" s="62" t="str">
        <f t="shared" si="17"/>
        <v>nie dotyczy</v>
      </c>
      <c r="H77" s="62" t="str">
        <f t="shared" si="17"/>
        <v>nie dotyczy</v>
      </c>
      <c r="I77" s="62" t="str">
        <f t="shared" si="17"/>
        <v>nie dotyczy</v>
      </c>
      <c r="J77" s="62" t="str">
        <f t="shared" si="17"/>
        <v>nie dotyczy</v>
      </c>
      <c r="K77" s="62" t="str">
        <f t="shared" si="17"/>
        <v>nie dotyczy</v>
      </c>
      <c r="L77" s="62" t="str">
        <f t="shared" si="17"/>
        <v>nie dotyczy</v>
      </c>
      <c r="M77" s="62" t="str">
        <f t="shared" si="17"/>
        <v>nie dotyczy</v>
      </c>
      <c r="N77" s="62" t="str">
        <f t="shared" si="17"/>
        <v>nie dotyczy</v>
      </c>
      <c r="O77" s="62" t="str">
        <f t="shared" si="17"/>
        <v>nie dotyczy</v>
      </c>
    </row>
    <row r="78" spans="2:15" ht="36" hidden="1">
      <c r="B78" s="64" t="s">
        <v>139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</row>
    <row r="79" spans="2:15" ht="12" hidden="1">
      <c r="B79" s="66" t="s">
        <v>160</v>
      </c>
      <c r="C79" s="65" t="str">
        <f>+IF(C29&lt;C30,"Brak pokrycia","OK.")</f>
        <v>OK.</v>
      </c>
      <c r="D79" s="65" t="str">
        <f aca="true" t="shared" si="18" ref="D79:O79">+IF(D29&lt;D30,"Brak pokrycia","OK.")</f>
        <v>OK.</v>
      </c>
      <c r="E79" s="65" t="str">
        <f t="shared" si="18"/>
        <v>OK.</v>
      </c>
      <c r="F79" s="65" t="str">
        <f t="shared" si="18"/>
        <v>OK.</v>
      </c>
      <c r="G79" s="65" t="str">
        <f t="shared" si="18"/>
        <v>OK.</v>
      </c>
      <c r="H79" s="65" t="str">
        <f t="shared" si="18"/>
        <v>OK.</v>
      </c>
      <c r="I79" s="65" t="str">
        <f t="shared" si="18"/>
        <v>OK.</v>
      </c>
      <c r="J79" s="65" t="str">
        <f t="shared" si="18"/>
        <v>OK.</v>
      </c>
      <c r="K79" s="65" t="str">
        <f t="shared" si="18"/>
        <v>OK.</v>
      </c>
      <c r="L79" s="65" t="str">
        <f t="shared" si="18"/>
        <v>OK.</v>
      </c>
      <c r="M79" s="65" t="str">
        <f t="shared" si="18"/>
        <v>OK.</v>
      </c>
      <c r="N79" s="65" t="str">
        <f t="shared" si="18"/>
        <v>OK.</v>
      </c>
      <c r="O79" s="65" t="str">
        <f t="shared" si="18"/>
        <v>OK.</v>
      </c>
    </row>
    <row r="80" spans="2:15" ht="12" hidden="1">
      <c r="B80" s="66" t="s">
        <v>141</v>
      </c>
      <c r="C80" s="65" t="str">
        <f aca="true" t="shared" si="19" ref="C80:O80">+IF(C31&lt;C32,"Brak pokrycia","OK.")</f>
        <v>OK.</v>
      </c>
      <c r="D80" s="65" t="str">
        <f t="shared" si="19"/>
        <v>OK.</v>
      </c>
      <c r="E80" s="65" t="str">
        <f t="shared" si="19"/>
        <v>OK.</v>
      </c>
      <c r="F80" s="65" t="str">
        <f t="shared" si="19"/>
        <v>OK.</v>
      </c>
      <c r="G80" s="65" t="str">
        <f t="shared" si="19"/>
        <v>OK.</v>
      </c>
      <c r="H80" s="65" t="str">
        <f t="shared" si="19"/>
        <v>OK.</v>
      </c>
      <c r="I80" s="65" t="str">
        <f t="shared" si="19"/>
        <v>OK.</v>
      </c>
      <c r="J80" s="65" t="str">
        <f t="shared" si="19"/>
        <v>OK.</v>
      </c>
      <c r="K80" s="65" t="str">
        <f t="shared" si="19"/>
        <v>OK.</v>
      </c>
      <c r="L80" s="65" t="str">
        <f t="shared" si="19"/>
        <v>OK.</v>
      </c>
      <c r="M80" s="65" t="str">
        <f t="shared" si="19"/>
        <v>OK.</v>
      </c>
      <c r="N80" s="65" t="str">
        <f t="shared" si="19"/>
        <v>OK.</v>
      </c>
      <c r="O80" s="65" t="str">
        <f t="shared" si="19"/>
        <v>OK.</v>
      </c>
    </row>
    <row r="81" spans="2:15" ht="12" hidden="1">
      <c r="B81" s="66" t="s">
        <v>140</v>
      </c>
      <c r="C81" s="65" t="str">
        <f aca="true" t="shared" si="20" ref="C81:O81">+IF(C33&lt;C34,"Brak pokrycia","OK.")</f>
        <v>OK.</v>
      </c>
      <c r="D81" s="65" t="str">
        <f t="shared" si="20"/>
        <v>OK.</v>
      </c>
      <c r="E81" s="65" t="str">
        <f t="shared" si="20"/>
        <v>OK.</v>
      </c>
      <c r="F81" s="65" t="str">
        <f t="shared" si="20"/>
        <v>OK.</v>
      </c>
      <c r="G81" s="65" t="str">
        <f t="shared" si="20"/>
        <v>OK.</v>
      </c>
      <c r="H81" s="65" t="str">
        <f t="shared" si="20"/>
        <v>OK.</v>
      </c>
      <c r="I81" s="65" t="str">
        <f t="shared" si="20"/>
        <v>OK.</v>
      </c>
      <c r="J81" s="65" t="str">
        <f t="shared" si="20"/>
        <v>OK.</v>
      </c>
      <c r="K81" s="65" t="str">
        <f t="shared" si="20"/>
        <v>OK.</v>
      </c>
      <c r="L81" s="65" t="str">
        <f t="shared" si="20"/>
        <v>OK.</v>
      </c>
      <c r="M81" s="65" t="str">
        <f t="shared" si="20"/>
        <v>OK.</v>
      </c>
      <c r="N81" s="65" t="str">
        <f t="shared" si="20"/>
        <v>OK.</v>
      </c>
      <c r="O81" s="65" t="str">
        <f t="shared" si="20"/>
        <v>OK.</v>
      </c>
    </row>
    <row r="82" spans="2:15" ht="12" hidden="1">
      <c r="B82" s="67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</row>
    <row r="83" spans="2:15" ht="22.5" hidden="1">
      <c r="B83" s="69" t="s">
        <v>165</v>
      </c>
      <c r="C83" s="62" t="str">
        <f aca="true" t="shared" si="21" ref="C83:O83">+IF(AND(C22=0,C21&gt;0),"Błąd","OK.")</f>
        <v>OK.</v>
      </c>
      <c r="D83" s="62" t="str">
        <f t="shared" si="21"/>
        <v>OK.</v>
      </c>
      <c r="E83" s="62" t="str">
        <f t="shared" si="21"/>
        <v>OK.</v>
      </c>
      <c r="F83" s="62" t="str">
        <f t="shared" si="21"/>
        <v>OK.</v>
      </c>
      <c r="G83" s="62" t="str">
        <f t="shared" si="21"/>
        <v>OK.</v>
      </c>
      <c r="H83" s="62" t="str">
        <f t="shared" si="21"/>
        <v>OK.</v>
      </c>
      <c r="I83" s="62" t="str">
        <f t="shared" si="21"/>
        <v>OK.</v>
      </c>
      <c r="J83" s="62" t="str">
        <f t="shared" si="21"/>
        <v>OK.</v>
      </c>
      <c r="K83" s="62" t="str">
        <f t="shared" si="21"/>
        <v>OK.</v>
      </c>
      <c r="L83" s="62" t="str">
        <f t="shared" si="21"/>
        <v>OK.</v>
      </c>
      <c r="M83" s="62" t="str">
        <f t="shared" si="21"/>
        <v>OK.</v>
      </c>
      <c r="N83" s="62" t="str">
        <f t="shared" si="21"/>
        <v>OK.</v>
      </c>
      <c r="O83" s="62" t="str">
        <f t="shared" si="21"/>
        <v>OK.</v>
      </c>
    </row>
    <row r="84" spans="2:15" ht="45" hidden="1">
      <c r="B84" s="63" t="s">
        <v>143</v>
      </c>
      <c r="C84" s="68" t="s">
        <v>137</v>
      </c>
      <c r="D84" s="62">
        <f aca="true" t="shared" si="22" ref="D84:O84">+IF(ROUND(C39+D31-D36-D39,4)=0,"OK.",ROUND(D39-(C39+D31-D36),4))</f>
        <v>-101448</v>
      </c>
      <c r="E84" s="62" t="str">
        <f t="shared" si="22"/>
        <v>OK.</v>
      </c>
      <c r="F84" s="62" t="str">
        <f t="shared" si="22"/>
        <v>OK.</v>
      </c>
      <c r="G84" s="62" t="str">
        <f t="shared" si="22"/>
        <v>OK.</v>
      </c>
      <c r="H84" s="62" t="str">
        <f t="shared" si="22"/>
        <v>OK.</v>
      </c>
      <c r="I84" s="62" t="str">
        <f t="shared" si="22"/>
        <v>OK.</v>
      </c>
      <c r="J84" s="62" t="str">
        <f t="shared" si="22"/>
        <v>OK.</v>
      </c>
      <c r="K84" s="62" t="str">
        <f t="shared" si="22"/>
        <v>OK.</v>
      </c>
      <c r="L84" s="62" t="str">
        <f t="shared" si="22"/>
        <v>OK.</v>
      </c>
      <c r="M84" s="62" t="str">
        <f t="shared" si="22"/>
        <v>OK.</v>
      </c>
      <c r="N84" s="62" t="str">
        <f t="shared" si="22"/>
        <v>OK.</v>
      </c>
      <c r="O84" s="62" t="str">
        <f t="shared" si="22"/>
        <v>OK.</v>
      </c>
    </row>
    <row r="85" spans="2:15" ht="33.75" hidden="1">
      <c r="B85" s="69" t="s">
        <v>150</v>
      </c>
      <c r="C85" s="65" t="str">
        <f>+IF(C39&lt;C41,"Za wysoka","OK.")</f>
        <v>OK.</v>
      </c>
      <c r="D85" s="65" t="str">
        <f aca="true" t="shared" si="23" ref="D85:O85">+IF(D39&lt;D41,"Za wysoka","OK.")</f>
        <v>OK.</v>
      </c>
      <c r="E85" s="65" t="str">
        <f t="shared" si="23"/>
        <v>OK.</v>
      </c>
      <c r="F85" s="65" t="str">
        <f t="shared" si="23"/>
        <v>OK.</v>
      </c>
      <c r="G85" s="65" t="str">
        <f t="shared" si="23"/>
        <v>OK.</v>
      </c>
      <c r="H85" s="65" t="str">
        <f t="shared" si="23"/>
        <v>OK.</v>
      </c>
      <c r="I85" s="65" t="str">
        <f t="shared" si="23"/>
        <v>OK.</v>
      </c>
      <c r="J85" s="65" t="str">
        <f t="shared" si="23"/>
        <v>OK.</v>
      </c>
      <c r="K85" s="65" t="str">
        <f t="shared" si="23"/>
        <v>OK.</v>
      </c>
      <c r="L85" s="65" t="str">
        <f t="shared" si="23"/>
        <v>OK.</v>
      </c>
      <c r="M85" s="65" t="str">
        <f t="shared" si="23"/>
        <v>OK.</v>
      </c>
      <c r="N85" s="65" t="str">
        <f t="shared" si="23"/>
        <v>OK.</v>
      </c>
      <c r="O85" s="65" t="str">
        <f t="shared" si="23"/>
        <v>OK.</v>
      </c>
    </row>
    <row r="86" spans="2:15" ht="33.75" hidden="1">
      <c r="B86" s="69" t="s">
        <v>145</v>
      </c>
      <c r="C86" s="62" t="str">
        <f>+IF(C36&lt;C37,"Za wysoka","OK.")</f>
        <v>OK.</v>
      </c>
      <c r="D86" s="62" t="str">
        <f aca="true" t="shared" si="24" ref="D86:O86">+IF(D36&lt;D37,"Za wysoka","OK.")</f>
        <v>OK.</v>
      </c>
      <c r="E86" s="62" t="str">
        <f t="shared" si="24"/>
        <v>OK.</v>
      </c>
      <c r="F86" s="62" t="str">
        <f t="shared" si="24"/>
        <v>OK.</v>
      </c>
      <c r="G86" s="62" t="str">
        <f t="shared" si="24"/>
        <v>OK.</v>
      </c>
      <c r="H86" s="62" t="str">
        <f t="shared" si="24"/>
        <v>OK.</v>
      </c>
      <c r="I86" s="62" t="str">
        <f t="shared" si="24"/>
        <v>OK.</v>
      </c>
      <c r="J86" s="62" t="str">
        <f t="shared" si="24"/>
        <v>OK.</v>
      </c>
      <c r="K86" s="62" t="str">
        <f t="shared" si="24"/>
        <v>OK.</v>
      </c>
      <c r="L86" s="62" t="str">
        <f t="shared" si="24"/>
        <v>OK.</v>
      </c>
      <c r="M86" s="62" t="str">
        <f t="shared" si="24"/>
        <v>OK.</v>
      </c>
      <c r="N86" s="62" t="str">
        <f t="shared" si="24"/>
        <v>OK.</v>
      </c>
      <c r="O86" s="62" t="str">
        <f t="shared" si="24"/>
        <v>OK.</v>
      </c>
    </row>
    <row r="87" spans="2:15" ht="33.75" hidden="1">
      <c r="B87" s="69" t="s">
        <v>144</v>
      </c>
      <c r="C87" s="65" t="str">
        <f aca="true" t="shared" si="25" ref="C87:O87">+IF(C19&lt;C20,"Za wysoka","OK.")</f>
        <v>OK.</v>
      </c>
      <c r="D87" s="65" t="str">
        <f t="shared" si="25"/>
        <v>OK.</v>
      </c>
      <c r="E87" s="65" t="str">
        <f t="shared" si="25"/>
        <v>OK.</v>
      </c>
      <c r="F87" s="65" t="str">
        <f t="shared" si="25"/>
        <v>OK.</v>
      </c>
      <c r="G87" s="65" t="str">
        <f t="shared" si="25"/>
        <v>OK.</v>
      </c>
      <c r="H87" s="65" t="str">
        <f t="shared" si="25"/>
        <v>OK.</v>
      </c>
      <c r="I87" s="65" t="str">
        <f t="shared" si="25"/>
        <v>OK.</v>
      </c>
      <c r="J87" s="65" t="str">
        <f t="shared" si="25"/>
        <v>OK.</v>
      </c>
      <c r="K87" s="65" t="str">
        <f t="shared" si="25"/>
        <v>OK.</v>
      </c>
      <c r="L87" s="65" t="str">
        <f t="shared" si="25"/>
        <v>OK.</v>
      </c>
      <c r="M87" s="65" t="str">
        <f t="shared" si="25"/>
        <v>OK.</v>
      </c>
      <c r="N87" s="65" t="str">
        <f t="shared" si="25"/>
        <v>OK.</v>
      </c>
      <c r="O87" s="65" t="str">
        <f t="shared" si="25"/>
        <v>OK.</v>
      </c>
    </row>
    <row r="88" spans="2:15" ht="22.5" hidden="1">
      <c r="B88" s="69" t="s">
        <v>149</v>
      </c>
      <c r="C88" s="65" t="str">
        <f>+IF(C39&lt;C40,"Za wysoka","OK.")</f>
        <v>OK.</v>
      </c>
      <c r="D88" s="65" t="str">
        <f aca="true" t="shared" si="26" ref="D88:O88">+IF(D39&lt;D40,"Za wysoka","OK.")</f>
        <v>OK.</v>
      </c>
      <c r="E88" s="65" t="str">
        <f t="shared" si="26"/>
        <v>OK.</v>
      </c>
      <c r="F88" s="65" t="str">
        <f t="shared" si="26"/>
        <v>OK.</v>
      </c>
      <c r="G88" s="65" t="str">
        <f t="shared" si="26"/>
        <v>OK.</v>
      </c>
      <c r="H88" s="65" t="str">
        <f t="shared" si="26"/>
        <v>OK.</v>
      </c>
      <c r="I88" s="65" t="str">
        <f t="shared" si="26"/>
        <v>OK.</v>
      </c>
      <c r="J88" s="65" t="str">
        <f t="shared" si="26"/>
        <v>OK.</v>
      </c>
      <c r="K88" s="65" t="str">
        <f t="shared" si="26"/>
        <v>OK.</v>
      </c>
      <c r="L88" s="65" t="str">
        <f t="shared" si="26"/>
        <v>OK.</v>
      </c>
      <c r="M88" s="65" t="str">
        <f t="shared" si="26"/>
        <v>OK.</v>
      </c>
      <c r="N88" s="65" t="str">
        <f t="shared" si="26"/>
        <v>OK.</v>
      </c>
      <c r="O88" s="65" t="str">
        <f t="shared" si="26"/>
        <v>OK.</v>
      </c>
    </row>
    <row r="89" spans="2:15" ht="22.5" hidden="1">
      <c r="B89" s="69" t="s">
        <v>155</v>
      </c>
      <c r="C89" s="65" t="str">
        <f>+IF(C39&lt;C59,"Za wysoka","OK.")</f>
        <v>OK.</v>
      </c>
      <c r="D89" s="65" t="str">
        <f aca="true" t="shared" si="27" ref="D89:O89">+IF(D39&lt;D59,"Za wysoka","OK.")</f>
        <v>OK.</v>
      </c>
      <c r="E89" s="65" t="str">
        <f t="shared" si="27"/>
        <v>OK.</v>
      </c>
      <c r="F89" s="65" t="str">
        <f t="shared" si="27"/>
        <v>OK.</v>
      </c>
      <c r="G89" s="65" t="str">
        <f t="shared" si="27"/>
        <v>OK.</v>
      </c>
      <c r="H89" s="65" t="str">
        <f t="shared" si="27"/>
        <v>OK.</v>
      </c>
      <c r="I89" s="65" t="str">
        <f t="shared" si="27"/>
        <v>OK.</v>
      </c>
      <c r="J89" s="65" t="str">
        <f t="shared" si="27"/>
        <v>OK.</v>
      </c>
      <c r="K89" s="65" t="str">
        <f t="shared" si="27"/>
        <v>OK.</v>
      </c>
      <c r="L89" s="65" t="str">
        <f t="shared" si="27"/>
        <v>OK.</v>
      </c>
      <c r="M89" s="65" t="str">
        <f t="shared" si="27"/>
        <v>OK.</v>
      </c>
      <c r="N89" s="65" t="str">
        <f t="shared" si="27"/>
        <v>OK.</v>
      </c>
      <c r="O89" s="65" t="str">
        <f t="shared" si="27"/>
        <v>OK.</v>
      </c>
    </row>
    <row r="90" spans="2:15" ht="33.75" hidden="1">
      <c r="B90" s="69" t="s">
        <v>156</v>
      </c>
      <c r="C90" s="65" t="str">
        <f>+IF(C59&lt;C60,"Za wysoka","OK.")</f>
        <v>OK.</v>
      </c>
      <c r="D90" s="65" t="str">
        <f aca="true" t="shared" si="28" ref="D90:O90">+IF(D59&lt;D60,"Za wysoka","OK.")</f>
        <v>OK.</v>
      </c>
      <c r="E90" s="65" t="str">
        <f t="shared" si="28"/>
        <v>OK.</v>
      </c>
      <c r="F90" s="65" t="str">
        <f t="shared" si="28"/>
        <v>OK.</v>
      </c>
      <c r="G90" s="65" t="str">
        <f t="shared" si="28"/>
        <v>OK.</v>
      </c>
      <c r="H90" s="65" t="str">
        <f t="shared" si="28"/>
        <v>OK.</v>
      </c>
      <c r="I90" s="65" t="str">
        <f t="shared" si="28"/>
        <v>OK.</v>
      </c>
      <c r="J90" s="65" t="str">
        <f t="shared" si="28"/>
        <v>OK.</v>
      </c>
      <c r="K90" s="65" t="str">
        <f t="shared" si="28"/>
        <v>OK.</v>
      </c>
      <c r="L90" s="65" t="str">
        <f t="shared" si="28"/>
        <v>OK.</v>
      </c>
      <c r="M90" s="65" t="str">
        <f t="shared" si="28"/>
        <v>OK.</v>
      </c>
      <c r="N90" s="65" t="str">
        <f t="shared" si="28"/>
        <v>OK.</v>
      </c>
      <c r="O90" s="65" t="str">
        <f t="shared" si="28"/>
        <v>OK.</v>
      </c>
    </row>
    <row r="91" spans="2:15" ht="12" hidden="1"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</row>
    <row r="92" spans="2:15" ht="45" hidden="1">
      <c r="B92" s="69" t="s">
        <v>146</v>
      </c>
      <c r="C92" s="65" t="str">
        <f aca="true" t="shared" si="29" ref="C92:O92">+IF(ROUND((C17-(C18+C19+C21)),4)&gt;=0,"OK.","Błąd")</f>
        <v>OK.</v>
      </c>
      <c r="D92" s="65" t="str">
        <f t="shared" si="29"/>
        <v>OK.</v>
      </c>
      <c r="E92" s="65" t="str">
        <f t="shared" si="29"/>
        <v>OK.</v>
      </c>
      <c r="F92" s="65" t="str">
        <f t="shared" si="29"/>
        <v>OK.</v>
      </c>
      <c r="G92" s="65" t="str">
        <f t="shared" si="29"/>
        <v>OK.</v>
      </c>
      <c r="H92" s="65" t="str">
        <f t="shared" si="29"/>
        <v>OK.</v>
      </c>
      <c r="I92" s="65" t="str">
        <f t="shared" si="29"/>
        <v>OK.</v>
      </c>
      <c r="J92" s="65" t="str">
        <f t="shared" si="29"/>
        <v>OK.</v>
      </c>
      <c r="K92" s="65" t="str">
        <f t="shared" si="29"/>
        <v>OK.</v>
      </c>
      <c r="L92" s="65" t="str">
        <f t="shared" si="29"/>
        <v>OK.</v>
      </c>
      <c r="M92" s="65" t="str">
        <f t="shared" si="29"/>
        <v>OK.</v>
      </c>
      <c r="N92" s="65" t="str">
        <f t="shared" si="29"/>
        <v>OK.</v>
      </c>
      <c r="O92" s="65" t="str">
        <f t="shared" si="29"/>
        <v>OK.</v>
      </c>
    </row>
    <row r="93" spans="2:15" ht="33.75" hidden="1">
      <c r="B93" s="69" t="s">
        <v>147</v>
      </c>
      <c r="C93" s="65" t="str">
        <f aca="true" t="shared" si="30" ref="C93:O93">+IF(C21&lt;C22,"Za wysokie","OK.")</f>
        <v>OK.</v>
      </c>
      <c r="D93" s="65" t="str">
        <f t="shared" si="30"/>
        <v>OK.</v>
      </c>
      <c r="E93" s="65" t="str">
        <f t="shared" si="30"/>
        <v>OK.</v>
      </c>
      <c r="F93" s="65" t="str">
        <f t="shared" si="30"/>
        <v>OK.</v>
      </c>
      <c r="G93" s="65" t="str">
        <f t="shared" si="30"/>
        <v>OK.</v>
      </c>
      <c r="H93" s="65" t="str">
        <f t="shared" si="30"/>
        <v>OK.</v>
      </c>
      <c r="I93" s="65" t="str">
        <f t="shared" si="30"/>
        <v>OK.</v>
      </c>
      <c r="J93" s="65" t="str">
        <f t="shared" si="30"/>
        <v>OK.</v>
      </c>
      <c r="K93" s="65" t="str">
        <f t="shared" si="30"/>
        <v>OK.</v>
      </c>
      <c r="L93" s="65" t="str">
        <f t="shared" si="30"/>
        <v>OK.</v>
      </c>
      <c r="M93" s="65" t="str">
        <f t="shared" si="30"/>
        <v>OK.</v>
      </c>
      <c r="N93" s="65" t="str">
        <f t="shared" si="30"/>
        <v>OK.</v>
      </c>
      <c r="O93" s="65" t="str">
        <f t="shared" si="30"/>
        <v>OK.</v>
      </c>
    </row>
    <row r="94" spans="2:15" ht="12" hidden="1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</row>
    <row r="95" spans="2:15" ht="22.5" hidden="1">
      <c r="B95" s="69" t="s">
        <v>154</v>
      </c>
      <c r="C95" s="65" t="str">
        <f aca="true" t="shared" si="31" ref="C95:O95">+IF(C10&lt;C11,"Za wysokie","OK.")</f>
        <v>OK.</v>
      </c>
      <c r="D95" s="65" t="str">
        <f t="shared" si="31"/>
        <v>OK.</v>
      </c>
      <c r="E95" s="65" t="str">
        <f t="shared" si="31"/>
        <v>OK.</v>
      </c>
      <c r="F95" s="65" t="str">
        <f t="shared" si="31"/>
        <v>OK.</v>
      </c>
      <c r="G95" s="65" t="str">
        <f t="shared" si="31"/>
        <v>OK.</v>
      </c>
      <c r="H95" s="65" t="str">
        <f t="shared" si="31"/>
        <v>OK.</v>
      </c>
      <c r="I95" s="65" t="str">
        <f t="shared" si="31"/>
        <v>OK.</v>
      </c>
      <c r="J95" s="65" t="str">
        <f t="shared" si="31"/>
        <v>OK.</v>
      </c>
      <c r="K95" s="65" t="str">
        <f t="shared" si="31"/>
        <v>OK.</v>
      </c>
      <c r="L95" s="65" t="str">
        <f t="shared" si="31"/>
        <v>OK.</v>
      </c>
      <c r="M95" s="65" t="str">
        <f t="shared" si="31"/>
        <v>OK.</v>
      </c>
      <c r="N95" s="65" t="str">
        <f t="shared" si="31"/>
        <v>OK.</v>
      </c>
      <c r="O95" s="65" t="str">
        <f t="shared" si="31"/>
        <v>OK.</v>
      </c>
    </row>
    <row r="96" spans="2:15" ht="22.5" hidden="1">
      <c r="B96" s="69" t="s">
        <v>153</v>
      </c>
      <c r="C96" s="65" t="str">
        <f aca="true" t="shared" si="32" ref="C96:O96">+IF(C12&lt;C14,"Za wysokie","OK.")</f>
        <v>OK.</v>
      </c>
      <c r="D96" s="65" t="str">
        <f t="shared" si="32"/>
        <v>OK.</v>
      </c>
      <c r="E96" s="65" t="str">
        <f t="shared" si="32"/>
        <v>OK.</v>
      </c>
      <c r="F96" s="65" t="str">
        <f t="shared" si="32"/>
        <v>OK.</v>
      </c>
      <c r="G96" s="65" t="str">
        <f t="shared" si="32"/>
        <v>OK.</v>
      </c>
      <c r="H96" s="65" t="str">
        <f t="shared" si="32"/>
        <v>OK.</v>
      </c>
      <c r="I96" s="65" t="str">
        <f t="shared" si="32"/>
        <v>OK.</v>
      </c>
      <c r="J96" s="65" t="str">
        <f t="shared" si="32"/>
        <v>OK.</v>
      </c>
      <c r="K96" s="65" t="str">
        <f t="shared" si="32"/>
        <v>OK.</v>
      </c>
      <c r="L96" s="65" t="str">
        <f t="shared" si="32"/>
        <v>OK.</v>
      </c>
      <c r="M96" s="65" t="str">
        <f t="shared" si="32"/>
        <v>OK.</v>
      </c>
      <c r="N96" s="65" t="str">
        <f t="shared" si="32"/>
        <v>OK.</v>
      </c>
      <c r="O96" s="65" t="str">
        <f t="shared" si="32"/>
        <v>OK.</v>
      </c>
    </row>
    <row r="97" spans="2:15" ht="56.25" hidden="1">
      <c r="B97" s="69" t="s">
        <v>152</v>
      </c>
      <c r="C97" s="65" t="str">
        <f aca="true" t="shared" si="33" ref="C97:O97">+IF(C17&lt;C18,"Za wysokie","OK.")</f>
        <v>OK.</v>
      </c>
      <c r="D97" s="65" t="str">
        <f t="shared" si="33"/>
        <v>OK.</v>
      </c>
      <c r="E97" s="65" t="str">
        <f t="shared" si="33"/>
        <v>OK.</v>
      </c>
      <c r="F97" s="65" t="str">
        <f t="shared" si="33"/>
        <v>OK.</v>
      </c>
      <c r="G97" s="65" t="str">
        <f t="shared" si="33"/>
        <v>OK.</v>
      </c>
      <c r="H97" s="65" t="str">
        <f t="shared" si="33"/>
        <v>OK.</v>
      </c>
      <c r="I97" s="65" t="str">
        <f t="shared" si="33"/>
        <v>OK.</v>
      </c>
      <c r="J97" s="65" t="str">
        <f t="shared" si="33"/>
        <v>OK.</v>
      </c>
      <c r="K97" s="65" t="str">
        <f t="shared" si="33"/>
        <v>OK.</v>
      </c>
      <c r="L97" s="65" t="str">
        <f t="shared" si="33"/>
        <v>OK.</v>
      </c>
      <c r="M97" s="65" t="str">
        <f t="shared" si="33"/>
        <v>OK.</v>
      </c>
      <c r="N97" s="65" t="str">
        <f t="shared" si="33"/>
        <v>OK.</v>
      </c>
      <c r="O97" s="65" t="str">
        <f t="shared" si="33"/>
        <v>OK.</v>
      </c>
    </row>
    <row r="98" spans="2:15" ht="56.25" hidden="1">
      <c r="B98" s="71" t="s">
        <v>148</v>
      </c>
      <c r="C98" s="72" t="str">
        <f aca="true" t="shared" si="34" ref="C98:O98">+IF(C23&lt;C24,"Za wysokie","OK.")</f>
        <v>OK.</v>
      </c>
      <c r="D98" s="72" t="str">
        <f t="shared" si="34"/>
        <v>OK.</v>
      </c>
      <c r="E98" s="72" t="str">
        <f t="shared" si="34"/>
        <v>OK.</v>
      </c>
      <c r="F98" s="72" t="str">
        <f t="shared" si="34"/>
        <v>OK.</v>
      </c>
      <c r="G98" s="72" t="str">
        <f t="shared" si="34"/>
        <v>OK.</v>
      </c>
      <c r="H98" s="72" t="str">
        <f t="shared" si="34"/>
        <v>OK.</v>
      </c>
      <c r="I98" s="72" t="str">
        <f t="shared" si="34"/>
        <v>OK.</v>
      </c>
      <c r="J98" s="72" t="str">
        <f t="shared" si="34"/>
        <v>OK.</v>
      </c>
      <c r="K98" s="72" t="str">
        <f t="shared" si="34"/>
        <v>OK.</v>
      </c>
      <c r="L98" s="72" t="str">
        <f t="shared" si="34"/>
        <v>OK.</v>
      </c>
      <c r="M98" s="72" t="str">
        <f t="shared" si="34"/>
        <v>OK.</v>
      </c>
      <c r="N98" s="72" t="str">
        <f t="shared" si="34"/>
        <v>OK.</v>
      </c>
      <c r="O98" s="72" t="str">
        <f t="shared" si="34"/>
        <v>OK.</v>
      </c>
    </row>
    <row r="99" ht="12" hidden="1"/>
  </sheetData>
  <sheetProtection/>
  <mergeCells count="5">
    <mergeCell ref="B6:O6"/>
    <mergeCell ref="M1:O1"/>
    <mergeCell ref="M2:O2"/>
    <mergeCell ref="M3:O3"/>
    <mergeCell ref="M4:O4"/>
  </mergeCells>
  <conditionalFormatting sqref="C79:O81 C95:O98 C92:O93 C70:O77 C83:O90">
    <cfRule type="cellIs" priority="6" dxfId="3" operator="equal" stopIfTrue="1">
      <formula>"Błąd"</formula>
    </cfRule>
  </conditionalFormatting>
  <conditionalFormatting sqref="C50:O50 C52:O52">
    <cfRule type="expression" priority="8" dxfId="4" stopIfTrue="1">
      <formula>LEFT(C50,3)="Nie"</formula>
    </cfRule>
  </conditionalFormatting>
  <conditionalFormatting sqref="C50:O50 C52:O52">
    <cfRule type="expression" priority="1" dxfId="4" stopIfTrue="1">
      <formula>LEFT(C50,3)="Nie"</formula>
    </cfRule>
  </conditionalFormatting>
  <printOptions horizontalCentered="1"/>
  <pageMargins left="0.15748031496062992" right="0.15748031496062992" top="0.43" bottom="0.54" header="0.1968503937007874" footer="0.31496062992125984"/>
  <pageSetup blackAndWhite="1" horizontalDpi="300" verticalDpi="300" orientation="landscape" paperSize="9" scale="8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31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17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25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25">
        <v>1</v>
      </c>
      <c r="C4" s="32" t="s">
        <v>70</v>
      </c>
      <c r="D4" s="18" t="str">
        <f aca="true" t="shared" si="0" ref="D4:AF16">+"rokprognozy="&amp;D$3&amp;" i lp="&amp;$A4</f>
        <v>rokprognozy=2012 i lp=1</v>
      </c>
      <c r="E4" s="18" t="str">
        <f t="shared" si="0"/>
        <v>rokprognozy=2013 i lp=1</v>
      </c>
      <c r="F4" s="18" t="str">
        <f t="shared" si="0"/>
        <v>rokprognozy=2014 i lp=1</v>
      </c>
      <c r="G4" s="18" t="str">
        <f t="shared" si="0"/>
        <v>rokprognozy=2015 i lp=1</v>
      </c>
      <c r="H4" s="18" t="str">
        <f t="shared" si="0"/>
        <v>rokprognozy=2016 i lp=1</v>
      </c>
      <c r="I4" s="18" t="str">
        <f t="shared" si="0"/>
        <v>rokprognozy=2017 i lp=1</v>
      </c>
      <c r="J4" s="18" t="str">
        <f t="shared" si="0"/>
        <v>rokprognozy=2018 i lp=1</v>
      </c>
      <c r="K4" s="18" t="str">
        <f t="shared" si="0"/>
        <v>rokprognozy=2019 i lp=1</v>
      </c>
      <c r="L4" s="18" t="str">
        <f t="shared" si="0"/>
        <v>rokprognozy=2020 i lp=1</v>
      </c>
      <c r="M4" s="18" t="str">
        <f t="shared" si="0"/>
        <v>rokprognozy=2021 i lp=1</v>
      </c>
      <c r="N4" s="18" t="str">
        <f t="shared" si="0"/>
        <v>rokprognozy=2022 i lp=1</v>
      </c>
      <c r="O4" s="18" t="str">
        <f t="shared" si="0"/>
        <v>rokprognozy=2023 i lp=1</v>
      </c>
      <c r="P4" s="18" t="str">
        <f t="shared" si="0"/>
        <v>rokprognozy=2024 i lp=1</v>
      </c>
      <c r="Q4" s="18" t="str">
        <f t="shared" si="0"/>
        <v>rokprognozy=2025 i lp=1</v>
      </c>
      <c r="R4" s="18" t="str">
        <f t="shared" si="0"/>
        <v>rokprognozy=2026 i lp=1</v>
      </c>
      <c r="S4" s="18" t="str">
        <f t="shared" si="0"/>
        <v>rokprognozy=2027 i lp=1</v>
      </c>
      <c r="T4" s="18" t="str">
        <f t="shared" si="0"/>
        <v>rokprognozy=2028 i lp=1</v>
      </c>
      <c r="U4" s="18" t="str">
        <f t="shared" si="0"/>
        <v>rokprognozy=2029 i lp=1</v>
      </c>
      <c r="V4" s="18" t="str">
        <f t="shared" si="0"/>
        <v>rokprognozy=2030 i lp=1</v>
      </c>
      <c r="W4" s="18" t="str">
        <f t="shared" si="0"/>
        <v>rokprognozy=2031 i lp=1</v>
      </c>
      <c r="X4" s="18" t="str">
        <f t="shared" si="0"/>
        <v>rokprognozy=2032 i lp=1</v>
      </c>
      <c r="Y4" s="18" t="str">
        <f t="shared" si="0"/>
        <v>rokprognozy=2033 i lp=1</v>
      </c>
      <c r="Z4" s="18" t="str">
        <f t="shared" si="0"/>
        <v>rokprognozy=2034 i lp=1</v>
      </c>
      <c r="AA4" s="18" t="str">
        <f t="shared" si="0"/>
        <v>rokprognozy=2035 i lp=1</v>
      </c>
      <c r="AB4" s="18" t="str">
        <f t="shared" si="0"/>
        <v>rokprognozy=2036 i lp=1</v>
      </c>
      <c r="AC4" s="18" t="str">
        <f t="shared" si="0"/>
        <v>rokprognozy=2037 i lp=1</v>
      </c>
      <c r="AD4" s="18" t="str">
        <f t="shared" si="0"/>
        <v>rokprognozy=2038 i lp=1</v>
      </c>
      <c r="AE4" s="18" t="str">
        <f t="shared" si="0"/>
        <v>rokprognozy=2039 i lp=1</v>
      </c>
      <c r="AF4" s="18" t="str">
        <f t="shared" si="0"/>
        <v>rokprognozy=2040 i lp=1</v>
      </c>
      <c r="AG4" s="18" t="str">
        <f aca="true" t="shared" si="1" ref="AG4:AP15">+"rokprognozy="&amp;AG$3&amp;" i lp="&amp;$A4</f>
        <v>rokprognozy=2041 i lp=1</v>
      </c>
      <c r="AH4" s="18" t="str">
        <f t="shared" si="1"/>
        <v>rokprognozy=2042 i lp=1</v>
      </c>
      <c r="AI4" s="18" t="str">
        <f t="shared" si="1"/>
        <v>rokprognozy=2043 i lp=1</v>
      </c>
      <c r="AJ4" s="18" t="str">
        <f t="shared" si="1"/>
        <v>rokprognozy=2044 i lp=1</v>
      </c>
      <c r="AK4" s="18" t="str">
        <f t="shared" si="1"/>
        <v>rokprognozy=2045 i lp=1</v>
      </c>
      <c r="AL4" s="18" t="str">
        <f t="shared" si="1"/>
        <v>rokprognozy=2046 i lp=1</v>
      </c>
      <c r="AM4" s="18" t="str">
        <f t="shared" si="1"/>
        <v>rokprognozy=2047 i lp=1</v>
      </c>
      <c r="AN4" s="18" t="str">
        <f t="shared" si="1"/>
        <v>rokprognozy=2048 i lp=1</v>
      </c>
      <c r="AO4" s="18" t="str">
        <f t="shared" si="1"/>
        <v>rokprognozy=2049 i lp=1</v>
      </c>
      <c r="AP4" s="18" t="str">
        <f t="shared" si="1"/>
        <v>rokprognozy=2050 i lp=1</v>
      </c>
    </row>
    <row r="5" spans="1:42" ht="14.25" customHeight="1">
      <c r="A5" s="7">
        <v>2</v>
      </c>
      <c r="B5" s="25" t="s">
        <v>71</v>
      </c>
      <c r="C5" s="2" t="s">
        <v>72</v>
      </c>
      <c r="D5" s="18" t="str">
        <f aca="true" t="shared" si="2" ref="D5:L30">+"rokprognozy="&amp;D$3&amp;" i lp="&amp;$A5</f>
        <v>rokprognozy=2012 i lp=2</v>
      </c>
      <c r="E5" s="18" t="str">
        <f t="shared" si="2"/>
        <v>rokprognozy=2013 i lp=2</v>
      </c>
      <c r="F5" s="18" t="str">
        <f t="shared" si="2"/>
        <v>rokprognozy=2014 i lp=2</v>
      </c>
      <c r="G5" s="18" t="str">
        <f t="shared" si="2"/>
        <v>rokprognozy=2015 i lp=2</v>
      </c>
      <c r="H5" s="18" t="str">
        <f t="shared" si="2"/>
        <v>rokprognozy=2016 i lp=2</v>
      </c>
      <c r="I5" s="18" t="str">
        <f t="shared" si="2"/>
        <v>rokprognozy=2017 i lp=2</v>
      </c>
      <c r="J5" s="18" t="str">
        <f t="shared" si="2"/>
        <v>rokprognozy=2018 i lp=2</v>
      </c>
      <c r="K5" s="18" t="str">
        <f t="shared" si="2"/>
        <v>rokprognozy=2019 i lp=2</v>
      </c>
      <c r="L5" s="18" t="str">
        <f t="shared" si="2"/>
        <v>rokprognozy=2020 i lp=2</v>
      </c>
      <c r="M5" s="18" t="str">
        <f t="shared" si="0"/>
        <v>rokprognozy=2021 i lp=2</v>
      </c>
      <c r="N5" s="18" t="str">
        <f t="shared" si="0"/>
        <v>rokprognozy=2022 i lp=2</v>
      </c>
      <c r="O5" s="18" t="str">
        <f t="shared" si="0"/>
        <v>rokprognozy=2023 i lp=2</v>
      </c>
      <c r="P5" s="18" t="str">
        <f t="shared" si="0"/>
        <v>rokprognozy=2024 i lp=2</v>
      </c>
      <c r="Q5" s="18" t="str">
        <f t="shared" si="0"/>
        <v>rokprognozy=2025 i lp=2</v>
      </c>
      <c r="R5" s="18" t="str">
        <f t="shared" si="0"/>
        <v>rokprognozy=2026 i lp=2</v>
      </c>
      <c r="S5" s="18" t="str">
        <f t="shared" si="0"/>
        <v>rokprognozy=2027 i lp=2</v>
      </c>
      <c r="T5" s="18" t="str">
        <f t="shared" si="0"/>
        <v>rokprognozy=2028 i lp=2</v>
      </c>
      <c r="U5" s="18" t="str">
        <f t="shared" si="0"/>
        <v>rokprognozy=2029 i lp=2</v>
      </c>
      <c r="V5" s="18" t="str">
        <f t="shared" si="0"/>
        <v>rokprognozy=2030 i lp=2</v>
      </c>
      <c r="W5" s="18" t="str">
        <f t="shared" si="0"/>
        <v>rokprognozy=2031 i lp=2</v>
      </c>
      <c r="X5" s="18" t="str">
        <f t="shared" si="0"/>
        <v>rokprognozy=2032 i lp=2</v>
      </c>
      <c r="Y5" s="18" t="str">
        <f t="shared" si="0"/>
        <v>rokprognozy=2033 i lp=2</v>
      </c>
      <c r="Z5" s="18" t="str">
        <f t="shared" si="0"/>
        <v>rokprognozy=2034 i lp=2</v>
      </c>
      <c r="AA5" s="18" t="str">
        <f t="shared" si="0"/>
        <v>rokprognozy=2035 i lp=2</v>
      </c>
      <c r="AB5" s="18" t="str">
        <f t="shared" si="0"/>
        <v>rokprognozy=2036 i lp=2</v>
      </c>
      <c r="AC5" s="18" t="str">
        <f t="shared" si="0"/>
        <v>rokprognozy=2037 i lp=2</v>
      </c>
      <c r="AD5" s="18" t="str">
        <f t="shared" si="0"/>
        <v>rokprognozy=2038 i lp=2</v>
      </c>
      <c r="AE5" s="18" t="str">
        <f t="shared" si="0"/>
        <v>rokprognozy=2039 i lp=2</v>
      </c>
      <c r="AF5" s="18" t="str">
        <f t="shared" si="0"/>
        <v>rokprognozy=2040 i lp=2</v>
      </c>
      <c r="AG5" s="18" t="str">
        <f t="shared" si="1"/>
        <v>rokprognozy=2041 i lp=2</v>
      </c>
      <c r="AH5" s="18" t="str">
        <f t="shared" si="1"/>
        <v>rokprognozy=2042 i lp=2</v>
      </c>
      <c r="AI5" s="18" t="str">
        <f t="shared" si="1"/>
        <v>rokprognozy=2043 i lp=2</v>
      </c>
      <c r="AJ5" s="18" t="str">
        <f t="shared" si="1"/>
        <v>rokprognozy=2044 i lp=2</v>
      </c>
      <c r="AK5" s="18" t="str">
        <f t="shared" si="1"/>
        <v>rokprognozy=2045 i lp=2</v>
      </c>
      <c r="AL5" s="18" t="str">
        <f t="shared" si="1"/>
        <v>rokprognozy=2046 i lp=2</v>
      </c>
      <c r="AM5" s="18" t="str">
        <f t="shared" si="1"/>
        <v>rokprognozy=2047 i lp=2</v>
      </c>
      <c r="AN5" s="18" t="str">
        <f t="shared" si="1"/>
        <v>rokprognozy=2048 i lp=2</v>
      </c>
      <c r="AO5" s="18" t="str">
        <f t="shared" si="1"/>
        <v>rokprognozy=2049 i lp=2</v>
      </c>
      <c r="AP5" s="18" t="str">
        <f t="shared" si="1"/>
        <v>rokprognozy=2050 i lp=2</v>
      </c>
    </row>
    <row r="6" spans="1:42" ht="14.25" customHeight="1">
      <c r="A6" s="7">
        <v>3</v>
      </c>
      <c r="B6" s="25" t="s">
        <v>73</v>
      </c>
      <c r="C6" s="2" t="s">
        <v>74</v>
      </c>
      <c r="D6" s="18" t="str">
        <f t="shared" si="2"/>
        <v>rokprognozy=2012 i lp=3</v>
      </c>
      <c r="E6" s="18" t="str">
        <f t="shared" si="2"/>
        <v>rokprognozy=2013 i lp=3</v>
      </c>
      <c r="F6" s="18" t="str">
        <f t="shared" si="2"/>
        <v>rokprognozy=2014 i lp=3</v>
      </c>
      <c r="G6" s="18" t="str">
        <f t="shared" si="2"/>
        <v>rokprognozy=2015 i lp=3</v>
      </c>
      <c r="H6" s="18" t="str">
        <f t="shared" si="2"/>
        <v>rokprognozy=2016 i lp=3</v>
      </c>
      <c r="I6" s="18" t="str">
        <f t="shared" si="2"/>
        <v>rokprognozy=2017 i lp=3</v>
      </c>
      <c r="J6" s="18" t="str">
        <f t="shared" si="2"/>
        <v>rokprognozy=2018 i lp=3</v>
      </c>
      <c r="K6" s="18" t="str">
        <f t="shared" si="2"/>
        <v>rokprognozy=2019 i lp=3</v>
      </c>
      <c r="L6" s="18" t="str">
        <f t="shared" si="2"/>
        <v>rokprognozy=2020 i lp=3</v>
      </c>
      <c r="M6" s="18" t="str">
        <f t="shared" si="0"/>
        <v>rokprognozy=2021 i lp=3</v>
      </c>
      <c r="N6" s="18" t="str">
        <f t="shared" si="0"/>
        <v>rokprognozy=2022 i lp=3</v>
      </c>
      <c r="O6" s="18" t="str">
        <f t="shared" si="0"/>
        <v>rokprognozy=2023 i lp=3</v>
      </c>
      <c r="P6" s="18" t="str">
        <f t="shared" si="0"/>
        <v>rokprognozy=2024 i lp=3</v>
      </c>
      <c r="Q6" s="18" t="str">
        <f t="shared" si="0"/>
        <v>rokprognozy=2025 i lp=3</v>
      </c>
      <c r="R6" s="18" t="str">
        <f t="shared" si="0"/>
        <v>rokprognozy=2026 i lp=3</v>
      </c>
      <c r="S6" s="18" t="str">
        <f t="shared" si="0"/>
        <v>rokprognozy=2027 i lp=3</v>
      </c>
      <c r="T6" s="18" t="str">
        <f t="shared" si="0"/>
        <v>rokprognozy=2028 i lp=3</v>
      </c>
      <c r="U6" s="18" t="str">
        <f t="shared" si="0"/>
        <v>rokprognozy=2029 i lp=3</v>
      </c>
      <c r="V6" s="18" t="str">
        <f t="shared" si="0"/>
        <v>rokprognozy=2030 i lp=3</v>
      </c>
      <c r="W6" s="18" t="str">
        <f t="shared" si="0"/>
        <v>rokprognozy=2031 i lp=3</v>
      </c>
      <c r="X6" s="18" t="str">
        <f t="shared" si="0"/>
        <v>rokprognozy=2032 i lp=3</v>
      </c>
      <c r="Y6" s="18" t="str">
        <f t="shared" si="0"/>
        <v>rokprognozy=2033 i lp=3</v>
      </c>
      <c r="Z6" s="18" t="str">
        <f t="shared" si="0"/>
        <v>rokprognozy=2034 i lp=3</v>
      </c>
      <c r="AA6" s="18" t="str">
        <f t="shared" si="0"/>
        <v>rokprognozy=2035 i lp=3</v>
      </c>
      <c r="AB6" s="18" t="str">
        <f t="shared" si="0"/>
        <v>rokprognozy=2036 i lp=3</v>
      </c>
      <c r="AC6" s="18" t="str">
        <f t="shared" si="0"/>
        <v>rokprognozy=2037 i lp=3</v>
      </c>
      <c r="AD6" s="18" t="str">
        <f t="shared" si="0"/>
        <v>rokprognozy=2038 i lp=3</v>
      </c>
      <c r="AE6" s="18" t="str">
        <f t="shared" si="0"/>
        <v>rokprognozy=2039 i lp=3</v>
      </c>
      <c r="AF6" s="18" t="str">
        <f t="shared" si="0"/>
        <v>rokprognozy=2040 i lp=3</v>
      </c>
      <c r="AG6" s="18" t="str">
        <f t="shared" si="1"/>
        <v>rokprognozy=2041 i lp=3</v>
      </c>
      <c r="AH6" s="18" t="str">
        <f t="shared" si="1"/>
        <v>rokprognozy=2042 i lp=3</v>
      </c>
      <c r="AI6" s="18" t="str">
        <f t="shared" si="1"/>
        <v>rokprognozy=2043 i lp=3</v>
      </c>
      <c r="AJ6" s="18" t="str">
        <f t="shared" si="1"/>
        <v>rokprognozy=2044 i lp=3</v>
      </c>
      <c r="AK6" s="18" t="str">
        <f t="shared" si="1"/>
        <v>rokprognozy=2045 i lp=3</v>
      </c>
      <c r="AL6" s="18" t="str">
        <f t="shared" si="1"/>
        <v>rokprognozy=2046 i lp=3</v>
      </c>
      <c r="AM6" s="18" t="str">
        <f t="shared" si="1"/>
        <v>rokprognozy=2047 i lp=3</v>
      </c>
      <c r="AN6" s="18" t="str">
        <f t="shared" si="1"/>
        <v>rokprognozy=2048 i lp=3</v>
      </c>
      <c r="AO6" s="18" t="str">
        <f t="shared" si="1"/>
        <v>rokprognozy=2049 i lp=3</v>
      </c>
      <c r="AP6" s="18" t="str">
        <f t="shared" si="1"/>
        <v>rokprognozy=2050 i lp=3</v>
      </c>
    </row>
    <row r="7" spans="1:42" ht="14.25">
      <c r="A7" s="7">
        <v>4</v>
      </c>
      <c r="B7" s="25" t="s">
        <v>75</v>
      </c>
      <c r="C7" s="3" t="s">
        <v>76</v>
      </c>
      <c r="D7" s="18" t="str">
        <f t="shared" si="2"/>
        <v>rokprognozy=2012 i lp=4</v>
      </c>
      <c r="E7" s="18" t="str">
        <f t="shared" si="2"/>
        <v>rokprognozy=2013 i lp=4</v>
      </c>
      <c r="F7" s="18" t="str">
        <f t="shared" si="2"/>
        <v>rokprognozy=2014 i lp=4</v>
      </c>
      <c r="G7" s="18" t="str">
        <f t="shared" si="2"/>
        <v>rokprognozy=2015 i lp=4</v>
      </c>
      <c r="H7" s="18" t="str">
        <f t="shared" si="2"/>
        <v>rokprognozy=2016 i lp=4</v>
      </c>
      <c r="I7" s="18" t="str">
        <f t="shared" si="2"/>
        <v>rokprognozy=2017 i lp=4</v>
      </c>
      <c r="J7" s="18" t="str">
        <f t="shared" si="2"/>
        <v>rokprognozy=2018 i lp=4</v>
      </c>
      <c r="K7" s="18" t="str">
        <f t="shared" si="2"/>
        <v>rokprognozy=2019 i lp=4</v>
      </c>
      <c r="L7" s="18" t="str">
        <f t="shared" si="2"/>
        <v>rokprognozy=2020 i lp=4</v>
      </c>
      <c r="M7" s="18" t="str">
        <f t="shared" si="0"/>
        <v>rokprognozy=2021 i lp=4</v>
      </c>
      <c r="N7" s="18" t="str">
        <f t="shared" si="0"/>
        <v>rokprognozy=2022 i lp=4</v>
      </c>
      <c r="O7" s="18" t="str">
        <f t="shared" si="0"/>
        <v>rokprognozy=2023 i lp=4</v>
      </c>
      <c r="P7" s="18" t="str">
        <f t="shared" si="0"/>
        <v>rokprognozy=2024 i lp=4</v>
      </c>
      <c r="Q7" s="18" t="str">
        <f t="shared" si="0"/>
        <v>rokprognozy=2025 i lp=4</v>
      </c>
      <c r="R7" s="18" t="str">
        <f t="shared" si="0"/>
        <v>rokprognozy=2026 i lp=4</v>
      </c>
      <c r="S7" s="18" t="str">
        <f t="shared" si="0"/>
        <v>rokprognozy=2027 i lp=4</v>
      </c>
      <c r="T7" s="18" t="str">
        <f t="shared" si="0"/>
        <v>rokprognozy=2028 i lp=4</v>
      </c>
      <c r="U7" s="18" t="str">
        <f t="shared" si="0"/>
        <v>rokprognozy=2029 i lp=4</v>
      </c>
      <c r="V7" s="18" t="str">
        <f t="shared" si="0"/>
        <v>rokprognozy=2030 i lp=4</v>
      </c>
      <c r="W7" s="18" t="str">
        <f t="shared" si="0"/>
        <v>rokprognozy=2031 i lp=4</v>
      </c>
      <c r="X7" s="18" t="str">
        <f t="shared" si="0"/>
        <v>rokprognozy=2032 i lp=4</v>
      </c>
      <c r="Y7" s="18" t="str">
        <f t="shared" si="0"/>
        <v>rokprognozy=2033 i lp=4</v>
      </c>
      <c r="Z7" s="18" t="str">
        <f t="shared" si="0"/>
        <v>rokprognozy=2034 i lp=4</v>
      </c>
      <c r="AA7" s="18" t="str">
        <f t="shared" si="0"/>
        <v>rokprognozy=2035 i lp=4</v>
      </c>
      <c r="AB7" s="18" t="str">
        <f t="shared" si="0"/>
        <v>rokprognozy=2036 i lp=4</v>
      </c>
      <c r="AC7" s="18" t="str">
        <f t="shared" si="0"/>
        <v>rokprognozy=2037 i lp=4</v>
      </c>
      <c r="AD7" s="18" t="str">
        <f t="shared" si="0"/>
        <v>rokprognozy=2038 i lp=4</v>
      </c>
      <c r="AE7" s="18" t="str">
        <f t="shared" si="0"/>
        <v>rokprognozy=2039 i lp=4</v>
      </c>
      <c r="AF7" s="18" t="str">
        <f t="shared" si="0"/>
        <v>rokprognozy=2040 i lp=4</v>
      </c>
      <c r="AG7" s="18" t="str">
        <f t="shared" si="1"/>
        <v>rokprognozy=2041 i lp=4</v>
      </c>
      <c r="AH7" s="18" t="str">
        <f t="shared" si="1"/>
        <v>rokprognozy=2042 i lp=4</v>
      </c>
      <c r="AI7" s="18" t="str">
        <f t="shared" si="1"/>
        <v>rokprognozy=2043 i lp=4</v>
      </c>
      <c r="AJ7" s="18" t="str">
        <f t="shared" si="1"/>
        <v>rokprognozy=2044 i lp=4</v>
      </c>
      <c r="AK7" s="18" t="str">
        <f t="shared" si="1"/>
        <v>rokprognozy=2045 i lp=4</v>
      </c>
      <c r="AL7" s="18" t="str">
        <f t="shared" si="1"/>
        <v>rokprognozy=2046 i lp=4</v>
      </c>
      <c r="AM7" s="18" t="str">
        <f t="shared" si="1"/>
        <v>rokprognozy=2047 i lp=4</v>
      </c>
      <c r="AN7" s="18" t="str">
        <f t="shared" si="1"/>
        <v>rokprognozy=2048 i lp=4</v>
      </c>
      <c r="AO7" s="18" t="str">
        <f t="shared" si="1"/>
        <v>rokprognozy=2049 i lp=4</v>
      </c>
      <c r="AP7" s="18" t="str">
        <f t="shared" si="1"/>
        <v>rokprognozy=2050 i lp=4</v>
      </c>
    </row>
    <row r="8" spans="1:42" ht="14.25" customHeight="1">
      <c r="A8" s="8">
        <v>5</v>
      </c>
      <c r="B8" s="25" t="s">
        <v>77</v>
      </c>
      <c r="C8" s="29" t="s">
        <v>78</v>
      </c>
      <c r="D8" s="18" t="str">
        <f t="shared" si="2"/>
        <v>rokprognozy=2012 i lp=5</v>
      </c>
      <c r="E8" s="18" t="str">
        <f t="shared" si="2"/>
        <v>rokprognozy=2013 i lp=5</v>
      </c>
      <c r="F8" s="18" t="str">
        <f t="shared" si="2"/>
        <v>rokprognozy=2014 i lp=5</v>
      </c>
      <c r="G8" s="18" t="str">
        <f t="shared" si="2"/>
        <v>rokprognozy=2015 i lp=5</v>
      </c>
      <c r="H8" s="18" t="str">
        <f t="shared" si="2"/>
        <v>rokprognozy=2016 i lp=5</v>
      </c>
      <c r="I8" s="18" t="str">
        <f t="shared" si="2"/>
        <v>rokprognozy=2017 i lp=5</v>
      </c>
      <c r="J8" s="18" t="str">
        <f t="shared" si="2"/>
        <v>rokprognozy=2018 i lp=5</v>
      </c>
      <c r="K8" s="18" t="str">
        <f t="shared" si="2"/>
        <v>rokprognozy=2019 i lp=5</v>
      </c>
      <c r="L8" s="18" t="str">
        <f t="shared" si="2"/>
        <v>rokprognozy=2020 i lp=5</v>
      </c>
      <c r="M8" s="18" t="str">
        <f t="shared" si="0"/>
        <v>rokprognozy=2021 i lp=5</v>
      </c>
      <c r="N8" s="18" t="str">
        <f t="shared" si="0"/>
        <v>rokprognozy=2022 i lp=5</v>
      </c>
      <c r="O8" s="18" t="str">
        <f t="shared" si="0"/>
        <v>rokprognozy=2023 i lp=5</v>
      </c>
      <c r="P8" s="18" t="str">
        <f t="shared" si="0"/>
        <v>rokprognozy=2024 i lp=5</v>
      </c>
      <c r="Q8" s="18" t="str">
        <f t="shared" si="0"/>
        <v>rokprognozy=2025 i lp=5</v>
      </c>
      <c r="R8" s="18" t="str">
        <f t="shared" si="0"/>
        <v>rokprognozy=2026 i lp=5</v>
      </c>
      <c r="S8" s="18" t="str">
        <f t="shared" si="0"/>
        <v>rokprognozy=2027 i lp=5</v>
      </c>
      <c r="T8" s="18" t="str">
        <f t="shared" si="0"/>
        <v>rokprognozy=2028 i lp=5</v>
      </c>
      <c r="U8" s="18" t="str">
        <f t="shared" si="0"/>
        <v>rokprognozy=2029 i lp=5</v>
      </c>
      <c r="V8" s="18" t="str">
        <f t="shared" si="0"/>
        <v>rokprognozy=2030 i lp=5</v>
      </c>
      <c r="W8" s="18" t="str">
        <f t="shared" si="0"/>
        <v>rokprognozy=2031 i lp=5</v>
      </c>
      <c r="X8" s="18" t="str">
        <f t="shared" si="0"/>
        <v>rokprognozy=2032 i lp=5</v>
      </c>
      <c r="Y8" s="18" t="str">
        <f t="shared" si="0"/>
        <v>rokprognozy=2033 i lp=5</v>
      </c>
      <c r="Z8" s="18" t="str">
        <f t="shared" si="0"/>
        <v>rokprognozy=2034 i lp=5</v>
      </c>
      <c r="AA8" s="18" t="str">
        <f t="shared" si="0"/>
        <v>rokprognozy=2035 i lp=5</v>
      </c>
      <c r="AB8" s="18" t="str">
        <f t="shared" si="0"/>
        <v>rokprognozy=2036 i lp=5</v>
      </c>
      <c r="AC8" s="18" t="str">
        <f t="shared" si="0"/>
        <v>rokprognozy=2037 i lp=5</v>
      </c>
      <c r="AD8" s="18" t="str">
        <f t="shared" si="0"/>
        <v>rokprognozy=2038 i lp=5</v>
      </c>
      <c r="AE8" s="18" t="str">
        <f t="shared" si="0"/>
        <v>rokprognozy=2039 i lp=5</v>
      </c>
      <c r="AF8" s="18" t="str">
        <f t="shared" si="0"/>
        <v>rokprognozy=2040 i lp=5</v>
      </c>
      <c r="AG8" s="18" t="str">
        <f t="shared" si="1"/>
        <v>rokprognozy=2041 i lp=5</v>
      </c>
      <c r="AH8" s="18" t="str">
        <f t="shared" si="1"/>
        <v>rokprognozy=2042 i lp=5</v>
      </c>
      <c r="AI8" s="18" t="str">
        <f t="shared" si="1"/>
        <v>rokprognozy=2043 i lp=5</v>
      </c>
      <c r="AJ8" s="18" t="str">
        <f t="shared" si="1"/>
        <v>rokprognozy=2044 i lp=5</v>
      </c>
      <c r="AK8" s="18" t="str">
        <f t="shared" si="1"/>
        <v>rokprognozy=2045 i lp=5</v>
      </c>
      <c r="AL8" s="18" t="str">
        <f t="shared" si="1"/>
        <v>rokprognozy=2046 i lp=5</v>
      </c>
      <c r="AM8" s="18" t="str">
        <f t="shared" si="1"/>
        <v>rokprognozy=2047 i lp=5</v>
      </c>
      <c r="AN8" s="18" t="str">
        <f t="shared" si="1"/>
        <v>rokprognozy=2048 i lp=5</v>
      </c>
      <c r="AO8" s="18" t="str">
        <f t="shared" si="1"/>
        <v>rokprognozy=2049 i lp=5</v>
      </c>
      <c r="AP8" s="18" t="str">
        <f t="shared" si="1"/>
        <v>rokprognozy=2050 i lp=5</v>
      </c>
    </row>
    <row r="9" spans="1:42" ht="14.25" customHeight="1">
      <c r="A9" s="7">
        <v>6</v>
      </c>
      <c r="B9" s="25" t="s">
        <v>79</v>
      </c>
      <c r="C9" s="2" t="s">
        <v>80</v>
      </c>
      <c r="D9" s="18" t="str">
        <f t="shared" si="2"/>
        <v>rokprognozy=2012 i lp=6</v>
      </c>
      <c r="E9" s="18" t="str">
        <f t="shared" si="2"/>
        <v>rokprognozy=2013 i lp=6</v>
      </c>
      <c r="F9" s="18" t="str">
        <f t="shared" si="2"/>
        <v>rokprognozy=2014 i lp=6</v>
      </c>
      <c r="G9" s="18" t="str">
        <f t="shared" si="2"/>
        <v>rokprognozy=2015 i lp=6</v>
      </c>
      <c r="H9" s="18" t="str">
        <f t="shared" si="2"/>
        <v>rokprognozy=2016 i lp=6</v>
      </c>
      <c r="I9" s="18" t="str">
        <f t="shared" si="2"/>
        <v>rokprognozy=2017 i lp=6</v>
      </c>
      <c r="J9" s="18" t="str">
        <f t="shared" si="2"/>
        <v>rokprognozy=2018 i lp=6</v>
      </c>
      <c r="K9" s="18" t="str">
        <f t="shared" si="2"/>
        <v>rokprognozy=2019 i lp=6</v>
      </c>
      <c r="L9" s="18" t="str">
        <f t="shared" si="2"/>
        <v>rokprognozy=2020 i lp=6</v>
      </c>
      <c r="M9" s="18" t="str">
        <f t="shared" si="0"/>
        <v>rokprognozy=2021 i lp=6</v>
      </c>
      <c r="N9" s="18" t="str">
        <f t="shared" si="0"/>
        <v>rokprognozy=2022 i lp=6</v>
      </c>
      <c r="O9" s="18" t="str">
        <f t="shared" si="0"/>
        <v>rokprognozy=2023 i lp=6</v>
      </c>
      <c r="P9" s="18" t="str">
        <f t="shared" si="0"/>
        <v>rokprognozy=2024 i lp=6</v>
      </c>
      <c r="Q9" s="18" t="str">
        <f t="shared" si="0"/>
        <v>rokprognozy=2025 i lp=6</v>
      </c>
      <c r="R9" s="18" t="str">
        <f t="shared" si="0"/>
        <v>rokprognozy=2026 i lp=6</v>
      </c>
      <c r="S9" s="18" t="str">
        <f t="shared" si="0"/>
        <v>rokprognozy=2027 i lp=6</v>
      </c>
      <c r="T9" s="18" t="str">
        <f t="shared" si="0"/>
        <v>rokprognozy=2028 i lp=6</v>
      </c>
      <c r="U9" s="18" t="str">
        <f t="shared" si="0"/>
        <v>rokprognozy=2029 i lp=6</v>
      </c>
      <c r="V9" s="18" t="str">
        <f t="shared" si="0"/>
        <v>rokprognozy=2030 i lp=6</v>
      </c>
      <c r="W9" s="18" t="str">
        <f t="shared" si="0"/>
        <v>rokprognozy=2031 i lp=6</v>
      </c>
      <c r="X9" s="18" t="str">
        <f t="shared" si="0"/>
        <v>rokprognozy=2032 i lp=6</v>
      </c>
      <c r="Y9" s="18" t="str">
        <f t="shared" si="0"/>
        <v>rokprognozy=2033 i lp=6</v>
      </c>
      <c r="Z9" s="18" t="str">
        <f t="shared" si="0"/>
        <v>rokprognozy=2034 i lp=6</v>
      </c>
      <c r="AA9" s="18" t="str">
        <f t="shared" si="0"/>
        <v>rokprognozy=2035 i lp=6</v>
      </c>
      <c r="AB9" s="18" t="str">
        <f t="shared" si="0"/>
        <v>rokprognozy=2036 i lp=6</v>
      </c>
      <c r="AC9" s="18" t="str">
        <f t="shared" si="0"/>
        <v>rokprognozy=2037 i lp=6</v>
      </c>
      <c r="AD9" s="18" t="str">
        <f t="shared" si="0"/>
        <v>rokprognozy=2038 i lp=6</v>
      </c>
      <c r="AE9" s="18" t="str">
        <f t="shared" si="0"/>
        <v>rokprognozy=2039 i lp=6</v>
      </c>
      <c r="AF9" s="18" t="str">
        <f t="shared" si="0"/>
        <v>rokprognozy=2040 i lp=6</v>
      </c>
      <c r="AG9" s="18" t="str">
        <f t="shared" si="1"/>
        <v>rokprognozy=2041 i lp=6</v>
      </c>
      <c r="AH9" s="18" t="str">
        <f t="shared" si="1"/>
        <v>rokprognozy=2042 i lp=6</v>
      </c>
      <c r="AI9" s="18" t="str">
        <f t="shared" si="1"/>
        <v>rokprognozy=2043 i lp=6</v>
      </c>
      <c r="AJ9" s="18" t="str">
        <f t="shared" si="1"/>
        <v>rokprognozy=2044 i lp=6</v>
      </c>
      <c r="AK9" s="18" t="str">
        <f t="shared" si="1"/>
        <v>rokprognozy=2045 i lp=6</v>
      </c>
      <c r="AL9" s="18" t="str">
        <f t="shared" si="1"/>
        <v>rokprognozy=2046 i lp=6</v>
      </c>
      <c r="AM9" s="18" t="str">
        <f t="shared" si="1"/>
        <v>rokprognozy=2047 i lp=6</v>
      </c>
      <c r="AN9" s="18" t="str">
        <f t="shared" si="1"/>
        <v>rokprognozy=2048 i lp=6</v>
      </c>
      <c r="AO9" s="18" t="str">
        <f t="shared" si="1"/>
        <v>rokprognozy=2049 i lp=6</v>
      </c>
      <c r="AP9" s="18" t="str">
        <f t="shared" si="1"/>
        <v>rokprognozy=2050 i lp=6</v>
      </c>
    </row>
    <row r="10" spans="1:42" ht="14.25" customHeight="1">
      <c r="A10" s="7">
        <v>7</v>
      </c>
      <c r="B10" s="25">
        <v>2</v>
      </c>
      <c r="C10" s="2" t="s">
        <v>3</v>
      </c>
      <c r="D10" s="18" t="str">
        <f t="shared" si="2"/>
        <v>rokprognozy=2012 i lp=7</v>
      </c>
      <c r="E10" s="18" t="str">
        <f t="shared" si="2"/>
        <v>rokprognozy=2013 i lp=7</v>
      </c>
      <c r="F10" s="18" t="str">
        <f t="shared" si="2"/>
        <v>rokprognozy=2014 i lp=7</v>
      </c>
      <c r="G10" s="18" t="str">
        <f t="shared" si="2"/>
        <v>rokprognozy=2015 i lp=7</v>
      </c>
      <c r="H10" s="18" t="str">
        <f t="shared" si="2"/>
        <v>rokprognozy=2016 i lp=7</v>
      </c>
      <c r="I10" s="18" t="str">
        <f t="shared" si="2"/>
        <v>rokprognozy=2017 i lp=7</v>
      </c>
      <c r="J10" s="18" t="str">
        <f t="shared" si="2"/>
        <v>rokprognozy=2018 i lp=7</v>
      </c>
      <c r="K10" s="18" t="str">
        <f t="shared" si="2"/>
        <v>rokprognozy=2019 i lp=7</v>
      </c>
      <c r="L10" s="18" t="str">
        <f t="shared" si="2"/>
        <v>rokprognozy=2020 i lp=7</v>
      </c>
      <c r="M10" s="18" t="str">
        <f t="shared" si="0"/>
        <v>rokprognozy=2021 i lp=7</v>
      </c>
      <c r="N10" s="18" t="str">
        <f t="shared" si="0"/>
        <v>rokprognozy=2022 i lp=7</v>
      </c>
      <c r="O10" s="18" t="str">
        <f t="shared" si="0"/>
        <v>rokprognozy=2023 i lp=7</v>
      </c>
      <c r="P10" s="18" t="str">
        <f t="shared" si="0"/>
        <v>rokprognozy=2024 i lp=7</v>
      </c>
      <c r="Q10" s="18" t="str">
        <f t="shared" si="0"/>
        <v>rokprognozy=2025 i lp=7</v>
      </c>
      <c r="R10" s="18" t="str">
        <f t="shared" si="0"/>
        <v>rokprognozy=2026 i lp=7</v>
      </c>
      <c r="S10" s="18" t="str">
        <f t="shared" si="0"/>
        <v>rokprognozy=2027 i lp=7</v>
      </c>
      <c r="T10" s="18" t="str">
        <f t="shared" si="0"/>
        <v>rokprognozy=2028 i lp=7</v>
      </c>
      <c r="U10" s="18" t="str">
        <f t="shared" si="0"/>
        <v>rokprognozy=2029 i lp=7</v>
      </c>
      <c r="V10" s="18" t="str">
        <f t="shared" si="0"/>
        <v>rokprognozy=2030 i lp=7</v>
      </c>
      <c r="W10" s="18" t="str">
        <f t="shared" si="0"/>
        <v>rokprognozy=2031 i lp=7</v>
      </c>
      <c r="X10" s="18" t="str">
        <f t="shared" si="0"/>
        <v>rokprognozy=2032 i lp=7</v>
      </c>
      <c r="Y10" s="18" t="str">
        <f t="shared" si="0"/>
        <v>rokprognozy=2033 i lp=7</v>
      </c>
      <c r="Z10" s="18" t="str">
        <f t="shared" si="0"/>
        <v>rokprognozy=2034 i lp=7</v>
      </c>
      <c r="AA10" s="18" t="str">
        <f t="shared" si="0"/>
        <v>rokprognozy=2035 i lp=7</v>
      </c>
      <c r="AB10" s="18" t="str">
        <f t="shared" si="0"/>
        <v>rokprognozy=2036 i lp=7</v>
      </c>
      <c r="AC10" s="18" t="str">
        <f t="shared" si="0"/>
        <v>rokprognozy=2037 i lp=7</v>
      </c>
      <c r="AD10" s="18" t="str">
        <f t="shared" si="0"/>
        <v>rokprognozy=2038 i lp=7</v>
      </c>
      <c r="AE10" s="18" t="str">
        <f t="shared" si="0"/>
        <v>rokprognozy=2039 i lp=7</v>
      </c>
      <c r="AF10" s="18" t="str">
        <f t="shared" si="0"/>
        <v>rokprognozy=2040 i lp=7</v>
      </c>
      <c r="AG10" s="18" t="str">
        <f t="shared" si="1"/>
        <v>rokprognozy=2041 i lp=7</v>
      </c>
      <c r="AH10" s="18" t="str">
        <f t="shared" si="1"/>
        <v>rokprognozy=2042 i lp=7</v>
      </c>
      <c r="AI10" s="18" t="str">
        <f t="shared" si="1"/>
        <v>rokprognozy=2043 i lp=7</v>
      </c>
      <c r="AJ10" s="18" t="str">
        <f t="shared" si="1"/>
        <v>rokprognozy=2044 i lp=7</v>
      </c>
      <c r="AK10" s="18" t="str">
        <f t="shared" si="1"/>
        <v>rokprognozy=2045 i lp=7</v>
      </c>
      <c r="AL10" s="18" t="str">
        <f t="shared" si="1"/>
        <v>rokprognozy=2046 i lp=7</v>
      </c>
      <c r="AM10" s="18" t="str">
        <f t="shared" si="1"/>
        <v>rokprognozy=2047 i lp=7</v>
      </c>
      <c r="AN10" s="18" t="str">
        <f t="shared" si="1"/>
        <v>rokprognozy=2048 i lp=7</v>
      </c>
      <c r="AO10" s="18" t="str">
        <f t="shared" si="1"/>
        <v>rokprognozy=2049 i lp=7</v>
      </c>
      <c r="AP10" s="18" t="str">
        <f t="shared" si="1"/>
        <v>rokprognozy=2050 i lp=7</v>
      </c>
    </row>
    <row r="11" spans="1:42" ht="14.25" customHeight="1">
      <c r="A11" s="7">
        <v>8</v>
      </c>
      <c r="B11" s="25" t="s">
        <v>81</v>
      </c>
      <c r="C11" s="2" t="s">
        <v>82</v>
      </c>
      <c r="D11" s="18" t="str">
        <f t="shared" si="2"/>
        <v>rokprognozy=2012 i lp=8</v>
      </c>
      <c r="E11" s="18" t="str">
        <f t="shared" si="2"/>
        <v>rokprognozy=2013 i lp=8</v>
      </c>
      <c r="F11" s="18" t="str">
        <f t="shared" si="2"/>
        <v>rokprognozy=2014 i lp=8</v>
      </c>
      <c r="G11" s="18" t="str">
        <f t="shared" si="2"/>
        <v>rokprognozy=2015 i lp=8</v>
      </c>
      <c r="H11" s="18" t="str">
        <f t="shared" si="2"/>
        <v>rokprognozy=2016 i lp=8</v>
      </c>
      <c r="I11" s="18" t="str">
        <f t="shared" si="2"/>
        <v>rokprognozy=2017 i lp=8</v>
      </c>
      <c r="J11" s="18" t="str">
        <f t="shared" si="2"/>
        <v>rokprognozy=2018 i lp=8</v>
      </c>
      <c r="K11" s="18" t="str">
        <f t="shared" si="2"/>
        <v>rokprognozy=2019 i lp=8</v>
      </c>
      <c r="L11" s="18" t="str">
        <f t="shared" si="2"/>
        <v>rokprognozy=2020 i lp=8</v>
      </c>
      <c r="M11" s="18" t="str">
        <f t="shared" si="0"/>
        <v>rokprognozy=2021 i lp=8</v>
      </c>
      <c r="N11" s="18" t="str">
        <f t="shared" si="0"/>
        <v>rokprognozy=2022 i lp=8</v>
      </c>
      <c r="O11" s="18" t="str">
        <f t="shared" si="0"/>
        <v>rokprognozy=2023 i lp=8</v>
      </c>
      <c r="P11" s="18" t="str">
        <f t="shared" si="0"/>
        <v>rokprognozy=2024 i lp=8</v>
      </c>
      <c r="Q11" s="18" t="str">
        <f t="shared" si="0"/>
        <v>rokprognozy=2025 i lp=8</v>
      </c>
      <c r="R11" s="18" t="str">
        <f t="shared" si="0"/>
        <v>rokprognozy=2026 i lp=8</v>
      </c>
      <c r="S11" s="18" t="str">
        <f t="shared" si="0"/>
        <v>rokprognozy=2027 i lp=8</v>
      </c>
      <c r="T11" s="18" t="str">
        <f t="shared" si="0"/>
        <v>rokprognozy=2028 i lp=8</v>
      </c>
      <c r="U11" s="18" t="str">
        <f t="shared" si="0"/>
        <v>rokprognozy=2029 i lp=8</v>
      </c>
      <c r="V11" s="18" t="str">
        <f t="shared" si="0"/>
        <v>rokprognozy=2030 i lp=8</v>
      </c>
      <c r="W11" s="18" t="str">
        <f t="shared" si="0"/>
        <v>rokprognozy=2031 i lp=8</v>
      </c>
      <c r="X11" s="18" t="str">
        <f t="shared" si="0"/>
        <v>rokprognozy=2032 i lp=8</v>
      </c>
      <c r="Y11" s="18" t="str">
        <f t="shared" si="0"/>
        <v>rokprognozy=2033 i lp=8</v>
      </c>
      <c r="Z11" s="18" t="str">
        <f t="shared" si="0"/>
        <v>rokprognozy=2034 i lp=8</v>
      </c>
      <c r="AA11" s="18" t="str">
        <f t="shared" si="0"/>
        <v>rokprognozy=2035 i lp=8</v>
      </c>
      <c r="AB11" s="18" t="str">
        <f t="shared" si="0"/>
        <v>rokprognozy=2036 i lp=8</v>
      </c>
      <c r="AC11" s="18" t="str">
        <f t="shared" si="0"/>
        <v>rokprognozy=2037 i lp=8</v>
      </c>
      <c r="AD11" s="18" t="str">
        <f t="shared" si="0"/>
        <v>rokprognozy=2038 i lp=8</v>
      </c>
      <c r="AE11" s="18" t="str">
        <f t="shared" si="0"/>
        <v>rokprognozy=2039 i lp=8</v>
      </c>
      <c r="AF11" s="18" t="str">
        <f t="shared" si="0"/>
        <v>rokprognozy=2040 i lp=8</v>
      </c>
      <c r="AG11" s="18" t="str">
        <f t="shared" si="1"/>
        <v>rokprognozy=2041 i lp=8</v>
      </c>
      <c r="AH11" s="18" t="str">
        <f t="shared" si="1"/>
        <v>rokprognozy=2042 i lp=8</v>
      </c>
      <c r="AI11" s="18" t="str">
        <f t="shared" si="1"/>
        <v>rokprognozy=2043 i lp=8</v>
      </c>
      <c r="AJ11" s="18" t="str">
        <f t="shared" si="1"/>
        <v>rokprognozy=2044 i lp=8</v>
      </c>
      <c r="AK11" s="18" t="str">
        <f t="shared" si="1"/>
        <v>rokprognozy=2045 i lp=8</v>
      </c>
      <c r="AL11" s="18" t="str">
        <f t="shared" si="1"/>
        <v>rokprognozy=2046 i lp=8</v>
      </c>
      <c r="AM11" s="18" t="str">
        <f t="shared" si="1"/>
        <v>rokprognozy=2047 i lp=8</v>
      </c>
      <c r="AN11" s="18" t="str">
        <f t="shared" si="1"/>
        <v>rokprognozy=2048 i lp=8</v>
      </c>
      <c r="AO11" s="18" t="str">
        <f t="shared" si="1"/>
        <v>rokprognozy=2049 i lp=8</v>
      </c>
      <c r="AP11" s="18" t="str">
        <f t="shared" si="1"/>
        <v>rokprognozy=2050 i lp=8</v>
      </c>
    </row>
    <row r="12" spans="1:42" ht="14.25">
      <c r="A12" s="7">
        <v>9</v>
      </c>
      <c r="B12" s="25" t="s">
        <v>83</v>
      </c>
      <c r="C12" s="2" t="s">
        <v>84</v>
      </c>
      <c r="D12" s="18" t="str">
        <f t="shared" si="2"/>
        <v>rokprognozy=2012 i lp=9</v>
      </c>
      <c r="E12" s="18" t="str">
        <f t="shared" si="2"/>
        <v>rokprognozy=2013 i lp=9</v>
      </c>
      <c r="F12" s="18" t="str">
        <f t="shared" si="2"/>
        <v>rokprognozy=2014 i lp=9</v>
      </c>
      <c r="G12" s="18" t="str">
        <f t="shared" si="2"/>
        <v>rokprognozy=2015 i lp=9</v>
      </c>
      <c r="H12" s="18" t="str">
        <f t="shared" si="2"/>
        <v>rokprognozy=2016 i lp=9</v>
      </c>
      <c r="I12" s="18" t="str">
        <f t="shared" si="2"/>
        <v>rokprognozy=2017 i lp=9</v>
      </c>
      <c r="J12" s="18" t="str">
        <f t="shared" si="2"/>
        <v>rokprognozy=2018 i lp=9</v>
      </c>
      <c r="K12" s="18" t="str">
        <f t="shared" si="2"/>
        <v>rokprognozy=2019 i lp=9</v>
      </c>
      <c r="L12" s="18" t="str">
        <f t="shared" si="2"/>
        <v>rokprognozy=2020 i lp=9</v>
      </c>
      <c r="M12" s="18" t="str">
        <f t="shared" si="0"/>
        <v>rokprognozy=2021 i lp=9</v>
      </c>
      <c r="N12" s="18" t="str">
        <f t="shared" si="0"/>
        <v>rokprognozy=2022 i lp=9</v>
      </c>
      <c r="O12" s="18" t="str">
        <f t="shared" si="0"/>
        <v>rokprognozy=2023 i lp=9</v>
      </c>
      <c r="P12" s="18" t="str">
        <f t="shared" si="0"/>
        <v>rokprognozy=2024 i lp=9</v>
      </c>
      <c r="Q12" s="18" t="str">
        <f t="shared" si="0"/>
        <v>rokprognozy=2025 i lp=9</v>
      </c>
      <c r="R12" s="18" t="str">
        <f t="shared" si="0"/>
        <v>rokprognozy=2026 i lp=9</v>
      </c>
      <c r="S12" s="18" t="str">
        <f t="shared" si="0"/>
        <v>rokprognozy=2027 i lp=9</v>
      </c>
      <c r="T12" s="18" t="str">
        <f t="shared" si="0"/>
        <v>rokprognozy=2028 i lp=9</v>
      </c>
      <c r="U12" s="18" t="str">
        <f t="shared" si="0"/>
        <v>rokprognozy=2029 i lp=9</v>
      </c>
      <c r="V12" s="18" t="str">
        <f t="shared" si="0"/>
        <v>rokprognozy=2030 i lp=9</v>
      </c>
      <c r="W12" s="18" t="str">
        <f t="shared" si="0"/>
        <v>rokprognozy=2031 i lp=9</v>
      </c>
      <c r="X12" s="18" t="str">
        <f t="shared" si="0"/>
        <v>rokprognozy=2032 i lp=9</v>
      </c>
      <c r="Y12" s="18" t="str">
        <f t="shared" si="0"/>
        <v>rokprognozy=2033 i lp=9</v>
      </c>
      <c r="Z12" s="18" t="str">
        <f t="shared" si="0"/>
        <v>rokprognozy=2034 i lp=9</v>
      </c>
      <c r="AA12" s="18" t="str">
        <f t="shared" si="0"/>
        <v>rokprognozy=2035 i lp=9</v>
      </c>
      <c r="AB12" s="18" t="str">
        <f t="shared" si="0"/>
        <v>rokprognozy=2036 i lp=9</v>
      </c>
      <c r="AC12" s="18" t="str">
        <f t="shared" si="0"/>
        <v>rokprognozy=2037 i lp=9</v>
      </c>
      <c r="AD12" s="18" t="str">
        <f t="shared" si="0"/>
        <v>rokprognozy=2038 i lp=9</v>
      </c>
      <c r="AE12" s="18" t="str">
        <f t="shared" si="0"/>
        <v>rokprognozy=2039 i lp=9</v>
      </c>
      <c r="AF12" s="18" t="str">
        <f t="shared" si="0"/>
        <v>rokprognozy=2040 i lp=9</v>
      </c>
      <c r="AG12" s="18" t="str">
        <f t="shared" si="1"/>
        <v>rokprognozy=2041 i lp=9</v>
      </c>
      <c r="AH12" s="18" t="str">
        <f t="shared" si="1"/>
        <v>rokprognozy=2042 i lp=9</v>
      </c>
      <c r="AI12" s="18" t="str">
        <f t="shared" si="1"/>
        <v>rokprognozy=2043 i lp=9</v>
      </c>
      <c r="AJ12" s="18" t="str">
        <f t="shared" si="1"/>
        <v>rokprognozy=2044 i lp=9</v>
      </c>
      <c r="AK12" s="18" t="str">
        <f t="shared" si="1"/>
        <v>rokprognozy=2045 i lp=9</v>
      </c>
      <c r="AL12" s="18" t="str">
        <f t="shared" si="1"/>
        <v>rokprognozy=2046 i lp=9</v>
      </c>
      <c r="AM12" s="18" t="str">
        <f t="shared" si="1"/>
        <v>rokprognozy=2047 i lp=9</v>
      </c>
      <c r="AN12" s="18" t="str">
        <f t="shared" si="1"/>
        <v>rokprognozy=2048 i lp=9</v>
      </c>
      <c r="AO12" s="18" t="str">
        <f t="shared" si="1"/>
        <v>rokprognozy=2049 i lp=9</v>
      </c>
      <c r="AP12" s="18" t="str">
        <f t="shared" si="1"/>
        <v>rokprognozy=2050 i lp=9</v>
      </c>
    </row>
    <row r="13" spans="1:42" ht="14.25" customHeight="1">
      <c r="A13" s="7">
        <v>10</v>
      </c>
      <c r="B13" s="25" t="s">
        <v>85</v>
      </c>
      <c r="C13" s="2" t="s">
        <v>86</v>
      </c>
      <c r="D13" s="18" t="str">
        <f t="shared" si="2"/>
        <v>rokprognozy=2012 i lp=10</v>
      </c>
      <c r="E13" s="18" t="str">
        <f t="shared" si="2"/>
        <v>rokprognozy=2013 i lp=10</v>
      </c>
      <c r="F13" s="18" t="str">
        <f t="shared" si="2"/>
        <v>rokprognozy=2014 i lp=10</v>
      </c>
      <c r="G13" s="18" t="str">
        <f t="shared" si="2"/>
        <v>rokprognozy=2015 i lp=10</v>
      </c>
      <c r="H13" s="18" t="str">
        <f t="shared" si="2"/>
        <v>rokprognozy=2016 i lp=10</v>
      </c>
      <c r="I13" s="18" t="str">
        <f t="shared" si="2"/>
        <v>rokprognozy=2017 i lp=10</v>
      </c>
      <c r="J13" s="18" t="str">
        <f t="shared" si="2"/>
        <v>rokprognozy=2018 i lp=10</v>
      </c>
      <c r="K13" s="18" t="str">
        <f t="shared" si="2"/>
        <v>rokprognozy=2019 i lp=10</v>
      </c>
      <c r="L13" s="18" t="str">
        <f t="shared" si="2"/>
        <v>rokprognozy=2020 i lp=10</v>
      </c>
      <c r="M13" s="18" t="str">
        <f t="shared" si="0"/>
        <v>rokprognozy=2021 i lp=10</v>
      </c>
      <c r="N13" s="18" t="str">
        <f t="shared" si="0"/>
        <v>rokprognozy=2022 i lp=10</v>
      </c>
      <c r="O13" s="18" t="str">
        <f t="shared" si="0"/>
        <v>rokprognozy=2023 i lp=10</v>
      </c>
      <c r="P13" s="18" t="str">
        <f t="shared" si="0"/>
        <v>rokprognozy=2024 i lp=10</v>
      </c>
      <c r="Q13" s="18" t="str">
        <f t="shared" si="0"/>
        <v>rokprognozy=2025 i lp=10</v>
      </c>
      <c r="R13" s="18" t="str">
        <f t="shared" si="0"/>
        <v>rokprognozy=2026 i lp=10</v>
      </c>
      <c r="S13" s="18" t="str">
        <f t="shared" si="0"/>
        <v>rokprognozy=2027 i lp=10</v>
      </c>
      <c r="T13" s="18" t="str">
        <f t="shared" si="0"/>
        <v>rokprognozy=2028 i lp=10</v>
      </c>
      <c r="U13" s="18" t="str">
        <f t="shared" si="0"/>
        <v>rokprognozy=2029 i lp=10</v>
      </c>
      <c r="V13" s="18" t="str">
        <f t="shared" si="0"/>
        <v>rokprognozy=2030 i lp=10</v>
      </c>
      <c r="W13" s="18" t="str">
        <f t="shared" si="0"/>
        <v>rokprognozy=2031 i lp=10</v>
      </c>
      <c r="X13" s="18" t="str">
        <f t="shared" si="0"/>
        <v>rokprognozy=2032 i lp=10</v>
      </c>
      <c r="Y13" s="18" t="str">
        <f t="shared" si="0"/>
        <v>rokprognozy=2033 i lp=10</v>
      </c>
      <c r="Z13" s="18" t="str">
        <f t="shared" si="0"/>
        <v>rokprognozy=2034 i lp=10</v>
      </c>
      <c r="AA13" s="18" t="str">
        <f t="shared" si="0"/>
        <v>rokprognozy=2035 i lp=10</v>
      </c>
      <c r="AB13" s="18" t="str">
        <f t="shared" si="0"/>
        <v>rokprognozy=2036 i lp=10</v>
      </c>
      <c r="AC13" s="18" t="str">
        <f t="shared" si="0"/>
        <v>rokprognozy=2037 i lp=10</v>
      </c>
      <c r="AD13" s="18" t="str">
        <f t="shared" si="0"/>
        <v>rokprognozy=2038 i lp=10</v>
      </c>
      <c r="AE13" s="18" t="str">
        <f t="shared" si="0"/>
        <v>rokprognozy=2039 i lp=10</v>
      </c>
      <c r="AF13" s="18" t="str">
        <f t="shared" si="0"/>
        <v>rokprognozy=2040 i lp=10</v>
      </c>
      <c r="AG13" s="18" t="str">
        <f t="shared" si="1"/>
        <v>rokprognozy=2041 i lp=10</v>
      </c>
      <c r="AH13" s="18" t="str">
        <f t="shared" si="1"/>
        <v>rokprognozy=2042 i lp=10</v>
      </c>
      <c r="AI13" s="18" t="str">
        <f t="shared" si="1"/>
        <v>rokprognozy=2043 i lp=10</v>
      </c>
      <c r="AJ13" s="18" t="str">
        <f t="shared" si="1"/>
        <v>rokprognozy=2044 i lp=10</v>
      </c>
      <c r="AK13" s="18" t="str">
        <f t="shared" si="1"/>
        <v>rokprognozy=2045 i lp=10</v>
      </c>
      <c r="AL13" s="18" t="str">
        <f t="shared" si="1"/>
        <v>rokprognozy=2046 i lp=10</v>
      </c>
      <c r="AM13" s="18" t="str">
        <f t="shared" si="1"/>
        <v>rokprognozy=2047 i lp=10</v>
      </c>
      <c r="AN13" s="18" t="str">
        <f t="shared" si="1"/>
        <v>rokprognozy=2048 i lp=10</v>
      </c>
      <c r="AO13" s="18" t="str">
        <f t="shared" si="1"/>
        <v>rokprognozy=2049 i lp=10</v>
      </c>
      <c r="AP13" s="18" t="str">
        <f t="shared" si="1"/>
        <v>rokprognozy=2050 i lp=10</v>
      </c>
    </row>
    <row r="14" spans="1:42" ht="14.25" customHeight="1">
      <c r="A14" s="9">
        <v>11</v>
      </c>
      <c r="B14" s="25" t="s">
        <v>87</v>
      </c>
      <c r="C14" s="33" t="s">
        <v>88</v>
      </c>
      <c r="D14" s="18" t="str">
        <f t="shared" si="2"/>
        <v>rokprognozy=2012 i lp=11</v>
      </c>
      <c r="E14" s="18" t="str">
        <f t="shared" si="2"/>
        <v>rokprognozy=2013 i lp=11</v>
      </c>
      <c r="F14" s="18" t="str">
        <f t="shared" si="2"/>
        <v>rokprognozy=2014 i lp=11</v>
      </c>
      <c r="G14" s="18" t="str">
        <f t="shared" si="2"/>
        <v>rokprognozy=2015 i lp=11</v>
      </c>
      <c r="H14" s="18" t="str">
        <f t="shared" si="2"/>
        <v>rokprognozy=2016 i lp=11</v>
      </c>
      <c r="I14" s="18" t="str">
        <f t="shared" si="2"/>
        <v>rokprognozy=2017 i lp=11</v>
      </c>
      <c r="J14" s="18" t="str">
        <f t="shared" si="2"/>
        <v>rokprognozy=2018 i lp=11</v>
      </c>
      <c r="K14" s="18" t="str">
        <f t="shared" si="2"/>
        <v>rokprognozy=2019 i lp=11</v>
      </c>
      <c r="L14" s="18" t="str">
        <f t="shared" si="2"/>
        <v>rokprognozy=2020 i lp=11</v>
      </c>
      <c r="M14" s="18" t="str">
        <f t="shared" si="0"/>
        <v>rokprognozy=2021 i lp=11</v>
      </c>
      <c r="N14" s="18" t="str">
        <f t="shared" si="0"/>
        <v>rokprognozy=2022 i lp=11</v>
      </c>
      <c r="O14" s="18" t="str">
        <f t="shared" si="0"/>
        <v>rokprognozy=2023 i lp=11</v>
      </c>
      <c r="P14" s="18" t="str">
        <f t="shared" si="0"/>
        <v>rokprognozy=2024 i lp=11</v>
      </c>
      <c r="Q14" s="18" t="str">
        <f t="shared" si="0"/>
        <v>rokprognozy=2025 i lp=11</v>
      </c>
      <c r="R14" s="18" t="str">
        <f t="shared" si="0"/>
        <v>rokprognozy=2026 i lp=11</v>
      </c>
      <c r="S14" s="18" t="str">
        <f t="shared" si="0"/>
        <v>rokprognozy=2027 i lp=11</v>
      </c>
      <c r="T14" s="18" t="str">
        <f t="shared" si="0"/>
        <v>rokprognozy=2028 i lp=11</v>
      </c>
      <c r="U14" s="18" t="str">
        <f t="shared" si="0"/>
        <v>rokprognozy=2029 i lp=11</v>
      </c>
      <c r="V14" s="18" t="str">
        <f t="shared" si="0"/>
        <v>rokprognozy=2030 i lp=11</v>
      </c>
      <c r="W14" s="18" t="str">
        <f t="shared" si="0"/>
        <v>rokprognozy=2031 i lp=11</v>
      </c>
      <c r="X14" s="18" t="str">
        <f t="shared" si="0"/>
        <v>rokprognozy=2032 i lp=11</v>
      </c>
      <c r="Y14" s="18" t="str">
        <f t="shared" si="0"/>
        <v>rokprognozy=2033 i lp=11</v>
      </c>
      <c r="Z14" s="18" t="str">
        <f t="shared" si="0"/>
        <v>rokprognozy=2034 i lp=11</v>
      </c>
      <c r="AA14" s="18" t="str">
        <f t="shared" si="0"/>
        <v>rokprognozy=2035 i lp=11</v>
      </c>
      <c r="AB14" s="18" t="str">
        <f t="shared" si="0"/>
        <v>rokprognozy=2036 i lp=11</v>
      </c>
      <c r="AC14" s="18" t="str">
        <f t="shared" si="0"/>
        <v>rokprognozy=2037 i lp=11</v>
      </c>
      <c r="AD14" s="18" t="str">
        <f t="shared" si="0"/>
        <v>rokprognozy=2038 i lp=11</v>
      </c>
      <c r="AE14" s="18" t="str">
        <f t="shared" si="0"/>
        <v>rokprognozy=2039 i lp=11</v>
      </c>
      <c r="AF14" s="18" t="str">
        <f t="shared" si="0"/>
        <v>rokprognozy=2040 i lp=11</v>
      </c>
      <c r="AG14" s="18" t="str">
        <f t="shared" si="1"/>
        <v>rokprognozy=2041 i lp=11</v>
      </c>
      <c r="AH14" s="18" t="str">
        <f t="shared" si="1"/>
        <v>rokprognozy=2042 i lp=11</v>
      </c>
      <c r="AI14" s="18" t="str">
        <f t="shared" si="1"/>
        <v>rokprognozy=2043 i lp=11</v>
      </c>
      <c r="AJ14" s="18" t="str">
        <f t="shared" si="1"/>
        <v>rokprognozy=2044 i lp=11</v>
      </c>
      <c r="AK14" s="18" t="str">
        <f t="shared" si="1"/>
        <v>rokprognozy=2045 i lp=11</v>
      </c>
      <c r="AL14" s="18" t="str">
        <f t="shared" si="1"/>
        <v>rokprognozy=2046 i lp=11</v>
      </c>
      <c r="AM14" s="18" t="str">
        <f t="shared" si="1"/>
        <v>rokprognozy=2047 i lp=11</v>
      </c>
      <c r="AN14" s="18" t="str">
        <f t="shared" si="1"/>
        <v>rokprognozy=2048 i lp=11</v>
      </c>
      <c r="AO14" s="18" t="str">
        <f t="shared" si="1"/>
        <v>rokprognozy=2049 i lp=11</v>
      </c>
      <c r="AP14" s="18" t="str">
        <f t="shared" si="1"/>
        <v>rokprognozy=2050 i lp=11</v>
      </c>
    </row>
    <row r="15" spans="1:42" ht="14.25" customHeight="1">
      <c r="A15" s="8">
        <v>12</v>
      </c>
      <c r="B15" s="25" t="s">
        <v>89</v>
      </c>
      <c r="C15" s="29" t="s">
        <v>90</v>
      </c>
      <c r="D15" s="18" t="str">
        <f t="shared" si="2"/>
        <v>rokprognozy=2012 i lp=12</v>
      </c>
      <c r="E15" s="18" t="str">
        <f t="shared" si="2"/>
        <v>rokprognozy=2013 i lp=12</v>
      </c>
      <c r="F15" s="18" t="str">
        <f t="shared" si="2"/>
        <v>rokprognozy=2014 i lp=12</v>
      </c>
      <c r="G15" s="18" t="str">
        <f t="shared" si="2"/>
        <v>rokprognozy=2015 i lp=12</v>
      </c>
      <c r="H15" s="18" t="str">
        <f t="shared" si="2"/>
        <v>rokprognozy=2016 i lp=12</v>
      </c>
      <c r="I15" s="18" t="str">
        <f t="shared" si="2"/>
        <v>rokprognozy=2017 i lp=12</v>
      </c>
      <c r="J15" s="18" t="str">
        <f t="shared" si="2"/>
        <v>rokprognozy=2018 i lp=12</v>
      </c>
      <c r="K15" s="18" t="str">
        <f t="shared" si="2"/>
        <v>rokprognozy=2019 i lp=12</v>
      </c>
      <c r="L15" s="18" t="str">
        <f t="shared" si="2"/>
        <v>rokprognozy=2020 i lp=12</v>
      </c>
      <c r="M15" s="18" t="str">
        <f t="shared" si="0"/>
        <v>rokprognozy=2021 i lp=12</v>
      </c>
      <c r="N15" s="18" t="str">
        <f t="shared" si="0"/>
        <v>rokprognozy=2022 i lp=12</v>
      </c>
      <c r="O15" s="18" t="str">
        <f t="shared" si="0"/>
        <v>rokprognozy=2023 i lp=12</v>
      </c>
      <c r="P15" s="18" t="str">
        <f t="shared" si="0"/>
        <v>rokprognozy=2024 i lp=12</v>
      </c>
      <c r="Q15" s="18" t="str">
        <f t="shared" si="0"/>
        <v>rokprognozy=2025 i lp=12</v>
      </c>
      <c r="R15" s="18" t="str">
        <f t="shared" si="0"/>
        <v>rokprognozy=2026 i lp=12</v>
      </c>
      <c r="S15" s="18" t="str">
        <f t="shared" si="0"/>
        <v>rokprognozy=2027 i lp=12</v>
      </c>
      <c r="T15" s="18" t="str">
        <f t="shared" si="0"/>
        <v>rokprognozy=2028 i lp=12</v>
      </c>
      <c r="U15" s="18" t="str">
        <f t="shared" si="0"/>
        <v>rokprognozy=2029 i lp=12</v>
      </c>
      <c r="V15" s="18" t="str">
        <f t="shared" si="0"/>
        <v>rokprognozy=2030 i lp=12</v>
      </c>
      <c r="W15" s="18" t="str">
        <f t="shared" si="0"/>
        <v>rokprognozy=2031 i lp=12</v>
      </c>
      <c r="X15" s="18" t="str">
        <f t="shared" si="0"/>
        <v>rokprognozy=2032 i lp=12</v>
      </c>
      <c r="Y15" s="18" t="str">
        <f t="shared" si="0"/>
        <v>rokprognozy=2033 i lp=12</v>
      </c>
      <c r="Z15" s="18" t="str">
        <f t="shared" si="0"/>
        <v>rokprognozy=2034 i lp=12</v>
      </c>
      <c r="AA15" s="18" t="str">
        <f t="shared" si="0"/>
        <v>rokprognozy=2035 i lp=12</v>
      </c>
      <c r="AB15" s="18" t="str">
        <f t="shared" si="0"/>
        <v>rokprognozy=2036 i lp=12</v>
      </c>
      <c r="AC15" s="18" t="str">
        <f t="shared" si="0"/>
        <v>rokprognozy=2037 i lp=12</v>
      </c>
      <c r="AD15" s="18" t="str">
        <f t="shared" si="0"/>
        <v>rokprognozy=2038 i lp=12</v>
      </c>
      <c r="AE15" s="18" t="str">
        <f t="shared" si="0"/>
        <v>rokprognozy=2039 i lp=12</v>
      </c>
      <c r="AF15" s="18" t="str">
        <f t="shared" si="0"/>
        <v>rokprognozy=2040 i lp=12</v>
      </c>
      <c r="AG15" s="18" t="str">
        <f t="shared" si="1"/>
        <v>rokprognozy=2041 i lp=12</v>
      </c>
      <c r="AH15" s="18" t="str">
        <f t="shared" si="1"/>
        <v>rokprognozy=2042 i lp=12</v>
      </c>
      <c r="AI15" s="18" t="str">
        <f t="shared" si="1"/>
        <v>rokprognozy=2043 i lp=12</v>
      </c>
      <c r="AJ15" s="18" t="str">
        <f t="shared" si="1"/>
        <v>rokprognozy=2044 i lp=12</v>
      </c>
      <c r="AK15" s="18" t="str">
        <f t="shared" si="1"/>
        <v>rokprognozy=2045 i lp=12</v>
      </c>
      <c r="AL15" s="18" t="str">
        <f t="shared" si="1"/>
        <v>rokprognozy=2046 i lp=12</v>
      </c>
      <c r="AM15" s="18" t="str">
        <f t="shared" si="1"/>
        <v>rokprognozy=2047 i lp=12</v>
      </c>
      <c r="AN15" s="18" t="str">
        <f t="shared" si="1"/>
        <v>rokprognozy=2048 i lp=12</v>
      </c>
      <c r="AO15" s="18" t="str">
        <f t="shared" si="1"/>
        <v>rokprognozy=2049 i lp=12</v>
      </c>
      <c r="AP15" s="18" t="str">
        <f t="shared" si="1"/>
        <v>rokprognozy=2050 i lp=12</v>
      </c>
    </row>
    <row r="16" spans="1:42" ht="14.25" customHeight="1">
      <c r="A16" s="7">
        <v>13</v>
      </c>
      <c r="B16" s="25" t="s">
        <v>91</v>
      </c>
      <c r="C16" s="2" t="s">
        <v>92</v>
      </c>
      <c r="D16" s="18" t="str">
        <f t="shared" si="2"/>
        <v>rokprognozy=2012 i lp=13</v>
      </c>
      <c r="E16" s="18" t="str">
        <f t="shared" si="2"/>
        <v>rokprognozy=2013 i lp=13</v>
      </c>
      <c r="F16" s="18" t="str">
        <f t="shared" si="2"/>
        <v>rokprognozy=2014 i lp=13</v>
      </c>
      <c r="G16" s="18" t="str">
        <f t="shared" si="2"/>
        <v>rokprognozy=2015 i lp=13</v>
      </c>
      <c r="H16" s="18" t="str">
        <f t="shared" si="2"/>
        <v>rokprognozy=2016 i lp=13</v>
      </c>
      <c r="I16" s="18" t="str">
        <f t="shared" si="2"/>
        <v>rokprognozy=2017 i lp=13</v>
      </c>
      <c r="J16" s="18" t="str">
        <f t="shared" si="2"/>
        <v>rokprognozy=2018 i lp=13</v>
      </c>
      <c r="K16" s="18" t="str">
        <f t="shared" si="2"/>
        <v>rokprognozy=2019 i lp=13</v>
      </c>
      <c r="L16" s="18" t="str">
        <f t="shared" si="2"/>
        <v>rokprognozy=2020 i lp=13</v>
      </c>
      <c r="M16" s="18" t="str">
        <f t="shared" si="0"/>
        <v>rokprognozy=2021 i lp=13</v>
      </c>
      <c r="N16" s="18" t="str">
        <f t="shared" si="0"/>
        <v>rokprognozy=2022 i lp=13</v>
      </c>
      <c r="O16" s="18" t="str">
        <f t="shared" si="0"/>
        <v>rokprognozy=2023 i lp=13</v>
      </c>
      <c r="P16" s="18" t="str">
        <f t="shared" si="0"/>
        <v>rokprognozy=2024 i lp=13</v>
      </c>
      <c r="Q16" s="18" t="str">
        <f t="shared" si="0"/>
        <v>rokprognozy=2025 i lp=13</v>
      </c>
      <c r="R16" s="18" t="str">
        <f t="shared" si="0"/>
        <v>rokprognozy=2026 i lp=13</v>
      </c>
      <c r="S16" s="18" t="str">
        <f aca="true" t="shared" si="3" ref="S16:AP16">+"rokprognozy="&amp;S$3&amp;" i lp="&amp;$A16</f>
        <v>rokprognozy=2027 i lp=13</v>
      </c>
      <c r="T16" s="18" t="str">
        <f t="shared" si="3"/>
        <v>rokprognozy=2028 i lp=13</v>
      </c>
      <c r="U16" s="18" t="str">
        <f t="shared" si="3"/>
        <v>rokprognozy=2029 i lp=13</v>
      </c>
      <c r="V16" s="18" t="str">
        <f t="shared" si="3"/>
        <v>rokprognozy=2030 i lp=13</v>
      </c>
      <c r="W16" s="18" t="str">
        <f t="shared" si="3"/>
        <v>rokprognozy=2031 i lp=13</v>
      </c>
      <c r="X16" s="18" t="str">
        <f t="shared" si="3"/>
        <v>rokprognozy=2032 i lp=13</v>
      </c>
      <c r="Y16" s="18" t="str">
        <f t="shared" si="3"/>
        <v>rokprognozy=2033 i lp=13</v>
      </c>
      <c r="Z16" s="18" t="str">
        <f t="shared" si="3"/>
        <v>rokprognozy=2034 i lp=13</v>
      </c>
      <c r="AA16" s="18" t="str">
        <f t="shared" si="3"/>
        <v>rokprognozy=2035 i lp=13</v>
      </c>
      <c r="AB16" s="18" t="str">
        <f t="shared" si="3"/>
        <v>rokprognozy=2036 i lp=13</v>
      </c>
      <c r="AC16" s="18" t="str">
        <f t="shared" si="3"/>
        <v>rokprognozy=2037 i lp=13</v>
      </c>
      <c r="AD16" s="18" t="str">
        <f t="shared" si="3"/>
        <v>rokprognozy=2038 i lp=13</v>
      </c>
      <c r="AE16" s="18" t="str">
        <f t="shared" si="3"/>
        <v>rokprognozy=2039 i lp=13</v>
      </c>
      <c r="AF16" s="18" t="str">
        <f t="shared" si="3"/>
        <v>rokprognozy=2040 i lp=13</v>
      </c>
      <c r="AG16" s="18" t="str">
        <f t="shared" si="3"/>
        <v>rokprognozy=2041 i lp=13</v>
      </c>
      <c r="AH16" s="18" t="str">
        <f t="shared" si="3"/>
        <v>rokprognozy=2042 i lp=13</v>
      </c>
      <c r="AI16" s="18" t="str">
        <f t="shared" si="3"/>
        <v>rokprognozy=2043 i lp=13</v>
      </c>
      <c r="AJ16" s="18" t="str">
        <f t="shared" si="3"/>
        <v>rokprognozy=2044 i lp=13</v>
      </c>
      <c r="AK16" s="18" t="str">
        <f t="shared" si="3"/>
        <v>rokprognozy=2045 i lp=13</v>
      </c>
      <c r="AL16" s="18" t="str">
        <f t="shared" si="3"/>
        <v>rokprognozy=2046 i lp=13</v>
      </c>
      <c r="AM16" s="18" t="str">
        <f t="shared" si="3"/>
        <v>rokprognozy=2047 i lp=13</v>
      </c>
      <c r="AN16" s="18" t="str">
        <f t="shared" si="3"/>
        <v>rokprognozy=2048 i lp=13</v>
      </c>
      <c r="AO16" s="18" t="str">
        <f t="shared" si="3"/>
        <v>rokprognozy=2049 i lp=13</v>
      </c>
      <c r="AP16" s="18" t="str">
        <f t="shared" si="3"/>
        <v>rokprognozy=2050 i lp=13</v>
      </c>
    </row>
    <row r="17" spans="1:42" ht="14.25" customHeight="1">
      <c r="A17" s="8">
        <v>14</v>
      </c>
      <c r="B17" s="25">
        <v>3</v>
      </c>
      <c r="C17" s="29" t="s">
        <v>93</v>
      </c>
      <c r="D17" s="18" t="str">
        <f t="shared" si="2"/>
        <v>rokprognozy=2012 i lp=14</v>
      </c>
      <c r="E17" s="18" t="str">
        <f t="shared" si="2"/>
        <v>rokprognozy=2013 i lp=14</v>
      </c>
      <c r="F17" s="18" t="str">
        <f t="shared" si="2"/>
        <v>rokprognozy=2014 i lp=14</v>
      </c>
      <c r="G17" s="18" t="str">
        <f t="shared" si="2"/>
        <v>rokprognozy=2015 i lp=14</v>
      </c>
      <c r="H17" s="18" t="str">
        <f t="shared" si="2"/>
        <v>rokprognozy=2016 i lp=14</v>
      </c>
      <c r="I17" s="18" t="str">
        <f t="shared" si="2"/>
        <v>rokprognozy=2017 i lp=14</v>
      </c>
      <c r="J17" s="18" t="str">
        <f t="shared" si="2"/>
        <v>rokprognozy=2018 i lp=14</v>
      </c>
      <c r="K17" s="18" t="str">
        <f t="shared" si="2"/>
        <v>rokprognozy=2019 i lp=14</v>
      </c>
      <c r="L17" s="18" t="str">
        <f t="shared" si="2"/>
        <v>rokprognozy=2020 i lp=14</v>
      </c>
      <c r="M17" s="18" t="str">
        <f aca="true" t="shared" si="4" ref="M17:AB32">+"rokprognozy="&amp;M$3&amp;" i lp="&amp;$A17</f>
        <v>rokprognozy=2021 i lp=14</v>
      </c>
      <c r="N17" s="18" t="str">
        <f t="shared" si="4"/>
        <v>rokprognozy=2022 i lp=14</v>
      </c>
      <c r="O17" s="18" t="str">
        <f t="shared" si="4"/>
        <v>rokprognozy=2023 i lp=14</v>
      </c>
      <c r="P17" s="18" t="str">
        <f t="shared" si="4"/>
        <v>rokprognozy=2024 i lp=14</v>
      </c>
      <c r="Q17" s="18" t="str">
        <f t="shared" si="4"/>
        <v>rokprognozy=2025 i lp=14</v>
      </c>
      <c r="R17" s="18" t="str">
        <f t="shared" si="4"/>
        <v>rokprognozy=2026 i lp=14</v>
      </c>
      <c r="S17" s="18" t="str">
        <f t="shared" si="4"/>
        <v>rokprognozy=2027 i lp=14</v>
      </c>
      <c r="T17" s="18" t="str">
        <f t="shared" si="4"/>
        <v>rokprognozy=2028 i lp=14</v>
      </c>
      <c r="U17" s="18" t="str">
        <f t="shared" si="4"/>
        <v>rokprognozy=2029 i lp=14</v>
      </c>
      <c r="V17" s="18" t="str">
        <f t="shared" si="4"/>
        <v>rokprognozy=2030 i lp=14</v>
      </c>
      <c r="W17" s="18" t="str">
        <f t="shared" si="4"/>
        <v>rokprognozy=2031 i lp=14</v>
      </c>
      <c r="X17" s="18" t="str">
        <f t="shared" si="4"/>
        <v>rokprognozy=2032 i lp=14</v>
      </c>
      <c r="Y17" s="18" t="str">
        <f t="shared" si="4"/>
        <v>rokprognozy=2033 i lp=14</v>
      </c>
      <c r="Z17" s="18" t="str">
        <f t="shared" si="4"/>
        <v>rokprognozy=2034 i lp=14</v>
      </c>
      <c r="AA17" s="18" t="str">
        <f t="shared" si="4"/>
        <v>rokprognozy=2035 i lp=14</v>
      </c>
      <c r="AB17" s="18" t="str">
        <f t="shared" si="4"/>
        <v>rokprognozy=2036 i lp=14</v>
      </c>
      <c r="AC17" s="18" t="str">
        <f aca="true" t="shared" si="5" ref="AC17:AP33">+"rokprognozy="&amp;AC$3&amp;" i lp="&amp;$A17</f>
        <v>rokprognozy=2037 i lp=14</v>
      </c>
      <c r="AD17" s="18" t="str">
        <f t="shared" si="5"/>
        <v>rokprognozy=2038 i lp=14</v>
      </c>
      <c r="AE17" s="18" t="str">
        <f t="shared" si="5"/>
        <v>rokprognozy=2039 i lp=14</v>
      </c>
      <c r="AF17" s="18" t="str">
        <f t="shared" si="5"/>
        <v>rokprognozy=2040 i lp=14</v>
      </c>
      <c r="AG17" s="18" t="str">
        <f t="shared" si="5"/>
        <v>rokprognozy=2041 i lp=14</v>
      </c>
      <c r="AH17" s="18" t="str">
        <f t="shared" si="5"/>
        <v>rokprognozy=2042 i lp=14</v>
      </c>
      <c r="AI17" s="18" t="str">
        <f t="shared" si="5"/>
        <v>rokprognozy=2043 i lp=14</v>
      </c>
      <c r="AJ17" s="18" t="str">
        <f t="shared" si="5"/>
        <v>rokprognozy=2044 i lp=14</v>
      </c>
      <c r="AK17" s="18" t="str">
        <f t="shared" si="5"/>
        <v>rokprognozy=2045 i lp=14</v>
      </c>
      <c r="AL17" s="18" t="str">
        <f t="shared" si="5"/>
        <v>rokprognozy=2046 i lp=14</v>
      </c>
      <c r="AM17" s="18" t="str">
        <f t="shared" si="5"/>
        <v>rokprognozy=2047 i lp=14</v>
      </c>
      <c r="AN17" s="18" t="str">
        <f t="shared" si="5"/>
        <v>rokprognozy=2048 i lp=14</v>
      </c>
      <c r="AO17" s="18" t="str">
        <f t="shared" si="5"/>
        <v>rokprognozy=2049 i lp=14</v>
      </c>
      <c r="AP17" s="18" t="str">
        <f t="shared" si="5"/>
        <v>rokprognozy=2050 i lp=14</v>
      </c>
    </row>
    <row r="18" spans="1:42" ht="14.25" customHeight="1">
      <c r="A18" s="9">
        <v>15</v>
      </c>
      <c r="B18" s="25">
        <v>4</v>
      </c>
      <c r="C18" s="28" t="s">
        <v>40</v>
      </c>
      <c r="D18" s="18" t="str">
        <f t="shared" si="2"/>
        <v>rokprognozy=2012 i lp=15</v>
      </c>
      <c r="E18" s="18" t="str">
        <f t="shared" si="2"/>
        <v>rokprognozy=2013 i lp=15</v>
      </c>
      <c r="F18" s="18" t="str">
        <f t="shared" si="2"/>
        <v>rokprognozy=2014 i lp=15</v>
      </c>
      <c r="G18" s="18" t="str">
        <f t="shared" si="2"/>
        <v>rokprognozy=2015 i lp=15</v>
      </c>
      <c r="H18" s="18" t="str">
        <f t="shared" si="2"/>
        <v>rokprognozy=2016 i lp=15</v>
      </c>
      <c r="I18" s="18" t="str">
        <f t="shared" si="2"/>
        <v>rokprognozy=2017 i lp=15</v>
      </c>
      <c r="J18" s="18" t="str">
        <f t="shared" si="2"/>
        <v>rokprognozy=2018 i lp=15</v>
      </c>
      <c r="K18" s="18" t="str">
        <f t="shared" si="2"/>
        <v>rokprognozy=2019 i lp=15</v>
      </c>
      <c r="L18" s="18" t="str">
        <f t="shared" si="2"/>
        <v>rokprognozy=2020 i lp=15</v>
      </c>
      <c r="M18" s="18" t="str">
        <f t="shared" si="4"/>
        <v>rokprognozy=2021 i lp=15</v>
      </c>
      <c r="N18" s="18" t="str">
        <f t="shared" si="4"/>
        <v>rokprognozy=2022 i lp=15</v>
      </c>
      <c r="O18" s="18" t="str">
        <f t="shared" si="4"/>
        <v>rokprognozy=2023 i lp=15</v>
      </c>
      <c r="P18" s="18" t="str">
        <f t="shared" si="4"/>
        <v>rokprognozy=2024 i lp=15</v>
      </c>
      <c r="Q18" s="18" t="str">
        <f t="shared" si="4"/>
        <v>rokprognozy=2025 i lp=15</v>
      </c>
      <c r="R18" s="18" t="str">
        <f t="shared" si="4"/>
        <v>rokprognozy=2026 i lp=15</v>
      </c>
      <c r="S18" s="18" t="str">
        <f t="shared" si="4"/>
        <v>rokprognozy=2027 i lp=15</v>
      </c>
      <c r="T18" s="18" t="str">
        <f t="shared" si="4"/>
        <v>rokprognozy=2028 i lp=15</v>
      </c>
      <c r="U18" s="18" t="str">
        <f t="shared" si="4"/>
        <v>rokprognozy=2029 i lp=15</v>
      </c>
      <c r="V18" s="18" t="str">
        <f t="shared" si="4"/>
        <v>rokprognozy=2030 i lp=15</v>
      </c>
      <c r="W18" s="18" t="str">
        <f t="shared" si="4"/>
        <v>rokprognozy=2031 i lp=15</v>
      </c>
      <c r="X18" s="18" t="str">
        <f t="shared" si="4"/>
        <v>rokprognozy=2032 i lp=15</v>
      </c>
      <c r="Y18" s="18" t="str">
        <f t="shared" si="4"/>
        <v>rokprognozy=2033 i lp=15</v>
      </c>
      <c r="Z18" s="18" t="str">
        <f t="shared" si="4"/>
        <v>rokprognozy=2034 i lp=15</v>
      </c>
      <c r="AA18" s="18" t="str">
        <f t="shared" si="4"/>
        <v>rokprognozy=2035 i lp=15</v>
      </c>
      <c r="AB18" s="18" t="str">
        <f t="shared" si="4"/>
        <v>rokprognozy=2036 i lp=15</v>
      </c>
      <c r="AC18" s="18" t="str">
        <f t="shared" si="5"/>
        <v>rokprognozy=2037 i lp=15</v>
      </c>
      <c r="AD18" s="18" t="str">
        <f t="shared" si="5"/>
        <v>rokprognozy=2038 i lp=15</v>
      </c>
      <c r="AE18" s="18" t="str">
        <f t="shared" si="5"/>
        <v>rokprognozy=2039 i lp=15</v>
      </c>
      <c r="AF18" s="18" t="str">
        <f t="shared" si="5"/>
        <v>rokprognozy=2040 i lp=15</v>
      </c>
      <c r="AG18" s="18" t="str">
        <f t="shared" si="5"/>
        <v>rokprognozy=2041 i lp=15</v>
      </c>
      <c r="AH18" s="18" t="str">
        <f t="shared" si="5"/>
        <v>rokprognozy=2042 i lp=15</v>
      </c>
      <c r="AI18" s="18" t="str">
        <f t="shared" si="5"/>
        <v>rokprognozy=2043 i lp=15</v>
      </c>
      <c r="AJ18" s="18" t="str">
        <f t="shared" si="5"/>
        <v>rokprognozy=2044 i lp=15</v>
      </c>
      <c r="AK18" s="18" t="str">
        <f t="shared" si="5"/>
        <v>rokprognozy=2045 i lp=15</v>
      </c>
      <c r="AL18" s="18" t="str">
        <f t="shared" si="5"/>
        <v>rokprognozy=2046 i lp=15</v>
      </c>
      <c r="AM18" s="18" t="str">
        <f t="shared" si="5"/>
        <v>rokprognozy=2047 i lp=15</v>
      </c>
      <c r="AN18" s="18" t="str">
        <f t="shared" si="5"/>
        <v>rokprognozy=2048 i lp=15</v>
      </c>
      <c r="AO18" s="18" t="str">
        <f t="shared" si="5"/>
        <v>rokprognozy=2049 i lp=15</v>
      </c>
      <c r="AP18" s="18" t="str">
        <f t="shared" si="5"/>
        <v>rokprognozy=2050 i lp=15</v>
      </c>
    </row>
    <row r="19" spans="1:42" ht="14.25" customHeight="1">
      <c r="A19" s="8">
        <v>16</v>
      </c>
      <c r="B19" s="25" t="s">
        <v>94</v>
      </c>
      <c r="C19" s="30" t="s">
        <v>95</v>
      </c>
      <c r="D19" s="18" t="str">
        <f t="shared" si="2"/>
        <v>rokprognozy=2012 i lp=16</v>
      </c>
      <c r="E19" s="18" t="str">
        <f t="shared" si="2"/>
        <v>rokprognozy=2013 i lp=16</v>
      </c>
      <c r="F19" s="18" t="str">
        <f t="shared" si="2"/>
        <v>rokprognozy=2014 i lp=16</v>
      </c>
      <c r="G19" s="18" t="str">
        <f t="shared" si="2"/>
        <v>rokprognozy=2015 i lp=16</v>
      </c>
      <c r="H19" s="18" t="str">
        <f t="shared" si="2"/>
        <v>rokprognozy=2016 i lp=16</v>
      </c>
      <c r="I19" s="18" t="str">
        <f t="shared" si="2"/>
        <v>rokprognozy=2017 i lp=16</v>
      </c>
      <c r="J19" s="18" t="str">
        <f t="shared" si="2"/>
        <v>rokprognozy=2018 i lp=16</v>
      </c>
      <c r="K19" s="18" t="str">
        <f t="shared" si="2"/>
        <v>rokprognozy=2019 i lp=16</v>
      </c>
      <c r="L19" s="18" t="str">
        <f t="shared" si="2"/>
        <v>rokprognozy=2020 i lp=16</v>
      </c>
      <c r="M19" s="18" t="str">
        <f t="shared" si="4"/>
        <v>rokprognozy=2021 i lp=16</v>
      </c>
      <c r="N19" s="18" t="str">
        <f t="shared" si="4"/>
        <v>rokprognozy=2022 i lp=16</v>
      </c>
      <c r="O19" s="18" t="str">
        <f t="shared" si="4"/>
        <v>rokprognozy=2023 i lp=16</v>
      </c>
      <c r="P19" s="18" t="str">
        <f t="shared" si="4"/>
        <v>rokprognozy=2024 i lp=16</v>
      </c>
      <c r="Q19" s="18" t="str">
        <f t="shared" si="4"/>
        <v>rokprognozy=2025 i lp=16</v>
      </c>
      <c r="R19" s="18" t="str">
        <f t="shared" si="4"/>
        <v>rokprognozy=2026 i lp=16</v>
      </c>
      <c r="S19" s="18" t="str">
        <f t="shared" si="4"/>
        <v>rokprognozy=2027 i lp=16</v>
      </c>
      <c r="T19" s="18" t="str">
        <f t="shared" si="4"/>
        <v>rokprognozy=2028 i lp=16</v>
      </c>
      <c r="U19" s="18" t="str">
        <f t="shared" si="4"/>
        <v>rokprognozy=2029 i lp=16</v>
      </c>
      <c r="V19" s="18" t="str">
        <f t="shared" si="4"/>
        <v>rokprognozy=2030 i lp=16</v>
      </c>
      <c r="W19" s="18" t="str">
        <f t="shared" si="4"/>
        <v>rokprognozy=2031 i lp=16</v>
      </c>
      <c r="X19" s="18" t="str">
        <f t="shared" si="4"/>
        <v>rokprognozy=2032 i lp=16</v>
      </c>
      <c r="Y19" s="18" t="str">
        <f t="shared" si="4"/>
        <v>rokprognozy=2033 i lp=16</v>
      </c>
      <c r="Z19" s="18" t="str">
        <f t="shared" si="4"/>
        <v>rokprognozy=2034 i lp=16</v>
      </c>
      <c r="AA19" s="18" t="str">
        <f t="shared" si="4"/>
        <v>rokprognozy=2035 i lp=16</v>
      </c>
      <c r="AB19" s="18" t="str">
        <f t="shared" si="4"/>
        <v>rokprognozy=2036 i lp=16</v>
      </c>
      <c r="AC19" s="18" t="str">
        <f t="shared" si="5"/>
        <v>rokprognozy=2037 i lp=16</v>
      </c>
      <c r="AD19" s="18" t="str">
        <f t="shared" si="5"/>
        <v>rokprognozy=2038 i lp=16</v>
      </c>
      <c r="AE19" s="18" t="str">
        <f t="shared" si="5"/>
        <v>rokprognozy=2039 i lp=16</v>
      </c>
      <c r="AF19" s="18" t="str">
        <f t="shared" si="5"/>
        <v>rokprognozy=2040 i lp=16</v>
      </c>
      <c r="AG19" s="18" t="str">
        <f t="shared" si="5"/>
        <v>rokprognozy=2041 i lp=16</v>
      </c>
      <c r="AH19" s="18" t="str">
        <f t="shared" si="5"/>
        <v>rokprognozy=2042 i lp=16</v>
      </c>
      <c r="AI19" s="18" t="str">
        <f t="shared" si="5"/>
        <v>rokprognozy=2043 i lp=16</v>
      </c>
      <c r="AJ19" s="18" t="str">
        <f t="shared" si="5"/>
        <v>rokprognozy=2044 i lp=16</v>
      </c>
      <c r="AK19" s="18" t="str">
        <f t="shared" si="5"/>
        <v>rokprognozy=2045 i lp=16</v>
      </c>
      <c r="AL19" s="18" t="str">
        <f t="shared" si="5"/>
        <v>rokprognozy=2046 i lp=16</v>
      </c>
      <c r="AM19" s="18" t="str">
        <f t="shared" si="5"/>
        <v>rokprognozy=2047 i lp=16</v>
      </c>
      <c r="AN19" s="18" t="str">
        <f t="shared" si="5"/>
        <v>rokprognozy=2048 i lp=16</v>
      </c>
      <c r="AO19" s="18" t="str">
        <f t="shared" si="5"/>
        <v>rokprognozy=2049 i lp=16</v>
      </c>
      <c r="AP19" s="18" t="str">
        <f t="shared" si="5"/>
        <v>rokprognozy=2050 i lp=16</v>
      </c>
    </row>
    <row r="20" spans="1:42" ht="14.25" customHeight="1">
      <c r="A20" s="7">
        <v>17</v>
      </c>
      <c r="B20" s="25">
        <v>5</v>
      </c>
      <c r="C20" s="15" t="s">
        <v>96</v>
      </c>
      <c r="D20" s="18" t="str">
        <f t="shared" si="2"/>
        <v>rokprognozy=2012 i lp=17</v>
      </c>
      <c r="E20" s="18" t="str">
        <f t="shared" si="2"/>
        <v>rokprognozy=2013 i lp=17</v>
      </c>
      <c r="F20" s="18" t="str">
        <f t="shared" si="2"/>
        <v>rokprognozy=2014 i lp=17</v>
      </c>
      <c r="G20" s="18" t="str">
        <f t="shared" si="2"/>
        <v>rokprognozy=2015 i lp=17</v>
      </c>
      <c r="H20" s="18" t="str">
        <f t="shared" si="2"/>
        <v>rokprognozy=2016 i lp=17</v>
      </c>
      <c r="I20" s="18" t="str">
        <f t="shared" si="2"/>
        <v>rokprognozy=2017 i lp=17</v>
      </c>
      <c r="J20" s="18" t="str">
        <f t="shared" si="2"/>
        <v>rokprognozy=2018 i lp=17</v>
      </c>
      <c r="K20" s="18" t="str">
        <f t="shared" si="2"/>
        <v>rokprognozy=2019 i lp=17</v>
      </c>
      <c r="L20" s="18" t="str">
        <f t="shared" si="2"/>
        <v>rokprognozy=2020 i lp=17</v>
      </c>
      <c r="M20" s="18" t="str">
        <f t="shared" si="4"/>
        <v>rokprognozy=2021 i lp=17</v>
      </c>
      <c r="N20" s="18" t="str">
        <f t="shared" si="4"/>
        <v>rokprognozy=2022 i lp=17</v>
      </c>
      <c r="O20" s="18" t="str">
        <f t="shared" si="4"/>
        <v>rokprognozy=2023 i lp=17</v>
      </c>
      <c r="P20" s="18" t="str">
        <f t="shared" si="4"/>
        <v>rokprognozy=2024 i lp=17</v>
      </c>
      <c r="Q20" s="18" t="str">
        <f t="shared" si="4"/>
        <v>rokprognozy=2025 i lp=17</v>
      </c>
      <c r="R20" s="18" t="str">
        <f t="shared" si="4"/>
        <v>rokprognozy=2026 i lp=17</v>
      </c>
      <c r="S20" s="18" t="str">
        <f t="shared" si="4"/>
        <v>rokprognozy=2027 i lp=17</v>
      </c>
      <c r="T20" s="18" t="str">
        <f t="shared" si="4"/>
        <v>rokprognozy=2028 i lp=17</v>
      </c>
      <c r="U20" s="18" t="str">
        <f t="shared" si="4"/>
        <v>rokprognozy=2029 i lp=17</v>
      </c>
      <c r="V20" s="18" t="str">
        <f t="shared" si="4"/>
        <v>rokprognozy=2030 i lp=17</v>
      </c>
      <c r="W20" s="18" t="str">
        <f t="shared" si="4"/>
        <v>rokprognozy=2031 i lp=17</v>
      </c>
      <c r="X20" s="18" t="str">
        <f t="shared" si="4"/>
        <v>rokprognozy=2032 i lp=17</v>
      </c>
      <c r="Y20" s="18" t="str">
        <f t="shared" si="4"/>
        <v>rokprognozy=2033 i lp=17</v>
      </c>
      <c r="Z20" s="18" t="str">
        <f t="shared" si="4"/>
        <v>rokprognozy=2034 i lp=17</v>
      </c>
      <c r="AA20" s="18" t="str">
        <f t="shared" si="4"/>
        <v>rokprognozy=2035 i lp=17</v>
      </c>
      <c r="AB20" s="18" t="str">
        <f t="shared" si="4"/>
        <v>rokprognozy=2036 i lp=17</v>
      </c>
      <c r="AC20" s="18" t="str">
        <f t="shared" si="5"/>
        <v>rokprognozy=2037 i lp=17</v>
      </c>
      <c r="AD20" s="18" t="str">
        <f t="shared" si="5"/>
        <v>rokprognozy=2038 i lp=17</v>
      </c>
      <c r="AE20" s="18" t="str">
        <f t="shared" si="5"/>
        <v>rokprognozy=2039 i lp=17</v>
      </c>
      <c r="AF20" s="18" t="str">
        <f t="shared" si="5"/>
        <v>rokprognozy=2040 i lp=17</v>
      </c>
      <c r="AG20" s="18" t="str">
        <f t="shared" si="5"/>
        <v>rokprognozy=2041 i lp=17</v>
      </c>
      <c r="AH20" s="18" t="str">
        <f t="shared" si="5"/>
        <v>rokprognozy=2042 i lp=17</v>
      </c>
      <c r="AI20" s="18" t="str">
        <f t="shared" si="5"/>
        <v>rokprognozy=2043 i lp=17</v>
      </c>
      <c r="AJ20" s="18" t="str">
        <f t="shared" si="5"/>
        <v>rokprognozy=2044 i lp=17</v>
      </c>
      <c r="AK20" s="18" t="str">
        <f t="shared" si="5"/>
        <v>rokprognozy=2045 i lp=17</v>
      </c>
      <c r="AL20" s="18" t="str">
        <f t="shared" si="5"/>
        <v>rokprognozy=2046 i lp=17</v>
      </c>
      <c r="AM20" s="18" t="str">
        <f t="shared" si="5"/>
        <v>rokprognozy=2047 i lp=17</v>
      </c>
      <c r="AN20" s="18" t="str">
        <f t="shared" si="5"/>
        <v>rokprognozy=2048 i lp=17</v>
      </c>
      <c r="AO20" s="18" t="str">
        <f t="shared" si="5"/>
        <v>rokprognozy=2049 i lp=17</v>
      </c>
      <c r="AP20" s="18" t="str">
        <f t="shared" si="5"/>
        <v>rokprognozy=2050 i lp=17</v>
      </c>
    </row>
    <row r="21" spans="1:42" ht="14.25" customHeight="1">
      <c r="A21" s="7">
        <v>18</v>
      </c>
      <c r="B21" s="25" t="s">
        <v>97</v>
      </c>
      <c r="C21" s="15" t="s">
        <v>95</v>
      </c>
      <c r="D21" s="18" t="str">
        <f t="shared" si="2"/>
        <v>rokprognozy=2012 i lp=18</v>
      </c>
      <c r="E21" s="18" t="str">
        <f t="shared" si="2"/>
        <v>rokprognozy=2013 i lp=18</v>
      </c>
      <c r="F21" s="18" t="str">
        <f t="shared" si="2"/>
        <v>rokprognozy=2014 i lp=18</v>
      </c>
      <c r="G21" s="18" t="str">
        <f t="shared" si="2"/>
        <v>rokprognozy=2015 i lp=18</v>
      </c>
      <c r="H21" s="18" t="str">
        <f t="shared" si="2"/>
        <v>rokprognozy=2016 i lp=18</v>
      </c>
      <c r="I21" s="18" t="str">
        <f t="shared" si="2"/>
        <v>rokprognozy=2017 i lp=18</v>
      </c>
      <c r="J21" s="18" t="str">
        <f t="shared" si="2"/>
        <v>rokprognozy=2018 i lp=18</v>
      </c>
      <c r="K21" s="18" t="str">
        <f t="shared" si="2"/>
        <v>rokprognozy=2019 i lp=18</v>
      </c>
      <c r="L21" s="18" t="str">
        <f t="shared" si="2"/>
        <v>rokprognozy=2020 i lp=18</v>
      </c>
      <c r="M21" s="18" t="str">
        <f t="shared" si="4"/>
        <v>rokprognozy=2021 i lp=18</v>
      </c>
      <c r="N21" s="18" t="str">
        <f t="shared" si="4"/>
        <v>rokprognozy=2022 i lp=18</v>
      </c>
      <c r="O21" s="18" t="str">
        <f t="shared" si="4"/>
        <v>rokprognozy=2023 i lp=18</v>
      </c>
      <c r="P21" s="18" t="str">
        <f t="shared" si="4"/>
        <v>rokprognozy=2024 i lp=18</v>
      </c>
      <c r="Q21" s="18" t="str">
        <f t="shared" si="4"/>
        <v>rokprognozy=2025 i lp=18</v>
      </c>
      <c r="R21" s="18" t="str">
        <f t="shared" si="4"/>
        <v>rokprognozy=2026 i lp=18</v>
      </c>
      <c r="S21" s="18" t="str">
        <f t="shared" si="4"/>
        <v>rokprognozy=2027 i lp=18</v>
      </c>
      <c r="T21" s="18" t="str">
        <f t="shared" si="4"/>
        <v>rokprognozy=2028 i lp=18</v>
      </c>
      <c r="U21" s="18" t="str">
        <f t="shared" si="4"/>
        <v>rokprognozy=2029 i lp=18</v>
      </c>
      <c r="V21" s="18" t="str">
        <f t="shared" si="4"/>
        <v>rokprognozy=2030 i lp=18</v>
      </c>
      <c r="W21" s="18" t="str">
        <f t="shared" si="4"/>
        <v>rokprognozy=2031 i lp=18</v>
      </c>
      <c r="X21" s="18" t="str">
        <f t="shared" si="4"/>
        <v>rokprognozy=2032 i lp=18</v>
      </c>
      <c r="Y21" s="18" t="str">
        <f t="shared" si="4"/>
        <v>rokprognozy=2033 i lp=18</v>
      </c>
      <c r="Z21" s="18" t="str">
        <f t="shared" si="4"/>
        <v>rokprognozy=2034 i lp=18</v>
      </c>
      <c r="AA21" s="18" t="str">
        <f t="shared" si="4"/>
        <v>rokprognozy=2035 i lp=18</v>
      </c>
      <c r="AB21" s="18" t="str">
        <f t="shared" si="4"/>
        <v>rokprognozy=2036 i lp=18</v>
      </c>
      <c r="AC21" s="18" t="str">
        <f t="shared" si="5"/>
        <v>rokprognozy=2037 i lp=18</v>
      </c>
      <c r="AD21" s="18" t="str">
        <f t="shared" si="5"/>
        <v>rokprognozy=2038 i lp=18</v>
      </c>
      <c r="AE21" s="18" t="str">
        <f t="shared" si="5"/>
        <v>rokprognozy=2039 i lp=18</v>
      </c>
      <c r="AF21" s="18" t="str">
        <f t="shared" si="5"/>
        <v>rokprognozy=2040 i lp=18</v>
      </c>
      <c r="AG21" s="18" t="str">
        <f t="shared" si="5"/>
        <v>rokprognozy=2041 i lp=18</v>
      </c>
      <c r="AH21" s="18" t="str">
        <f t="shared" si="5"/>
        <v>rokprognozy=2042 i lp=18</v>
      </c>
      <c r="AI21" s="18" t="str">
        <f t="shared" si="5"/>
        <v>rokprognozy=2043 i lp=18</v>
      </c>
      <c r="AJ21" s="18" t="str">
        <f t="shared" si="5"/>
        <v>rokprognozy=2044 i lp=18</v>
      </c>
      <c r="AK21" s="18" t="str">
        <f t="shared" si="5"/>
        <v>rokprognozy=2045 i lp=18</v>
      </c>
      <c r="AL21" s="18" t="str">
        <f t="shared" si="5"/>
        <v>rokprognozy=2046 i lp=18</v>
      </c>
      <c r="AM21" s="18" t="str">
        <f t="shared" si="5"/>
        <v>rokprognozy=2047 i lp=18</v>
      </c>
      <c r="AN21" s="18" t="str">
        <f t="shared" si="5"/>
        <v>rokprognozy=2048 i lp=18</v>
      </c>
      <c r="AO21" s="18" t="str">
        <f t="shared" si="5"/>
        <v>rokprognozy=2049 i lp=18</v>
      </c>
      <c r="AP21" s="18" t="str">
        <f t="shared" si="5"/>
        <v>rokprognozy=2050 i lp=18</v>
      </c>
    </row>
    <row r="22" spans="1:42" ht="14.25" customHeight="1">
      <c r="A22" s="8">
        <v>19</v>
      </c>
      <c r="B22" s="25">
        <v>6</v>
      </c>
      <c r="C22" s="29" t="s">
        <v>98</v>
      </c>
      <c r="D22" s="18" t="str">
        <f t="shared" si="2"/>
        <v>rokprognozy=2012 i lp=19</v>
      </c>
      <c r="E22" s="18" t="str">
        <f t="shared" si="2"/>
        <v>rokprognozy=2013 i lp=19</v>
      </c>
      <c r="F22" s="18" t="str">
        <f t="shared" si="2"/>
        <v>rokprognozy=2014 i lp=19</v>
      </c>
      <c r="G22" s="18" t="str">
        <f t="shared" si="2"/>
        <v>rokprognozy=2015 i lp=19</v>
      </c>
      <c r="H22" s="18" t="str">
        <f t="shared" si="2"/>
        <v>rokprognozy=2016 i lp=19</v>
      </c>
      <c r="I22" s="18" t="str">
        <f t="shared" si="2"/>
        <v>rokprognozy=2017 i lp=19</v>
      </c>
      <c r="J22" s="18" t="str">
        <f t="shared" si="2"/>
        <v>rokprognozy=2018 i lp=19</v>
      </c>
      <c r="K22" s="18" t="str">
        <f t="shared" si="2"/>
        <v>rokprognozy=2019 i lp=19</v>
      </c>
      <c r="L22" s="18" t="str">
        <f t="shared" si="2"/>
        <v>rokprognozy=2020 i lp=19</v>
      </c>
      <c r="M22" s="18" t="str">
        <f t="shared" si="4"/>
        <v>rokprognozy=2021 i lp=19</v>
      </c>
      <c r="N22" s="18" t="str">
        <f t="shared" si="4"/>
        <v>rokprognozy=2022 i lp=19</v>
      </c>
      <c r="O22" s="18" t="str">
        <f t="shared" si="4"/>
        <v>rokprognozy=2023 i lp=19</v>
      </c>
      <c r="P22" s="18" t="str">
        <f t="shared" si="4"/>
        <v>rokprognozy=2024 i lp=19</v>
      </c>
      <c r="Q22" s="18" t="str">
        <f t="shared" si="4"/>
        <v>rokprognozy=2025 i lp=19</v>
      </c>
      <c r="R22" s="18" t="str">
        <f t="shared" si="4"/>
        <v>rokprognozy=2026 i lp=19</v>
      </c>
      <c r="S22" s="18" t="str">
        <f t="shared" si="4"/>
        <v>rokprognozy=2027 i lp=19</v>
      </c>
      <c r="T22" s="18" t="str">
        <f t="shared" si="4"/>
        <v>rokprognozy=2028 i lp=19</v>
      </c>
      <c r="U22" s="18" t="str">
        <f t="shared" si="4"/>
        <v>rokprognozy=2029 i lp=19</v>
      </c>
      <c r="V22" s="18" t="str">
        <f t="shared" si="4"/>
        <v>rokprognozy=2030 i lp=19</v>
      </c>
      <c r="W22" s="18" t="str">
        <f t="shared" si="4"/>
        <v>rokprognozy=2031 i lp=19</v>
      </c>
      <c r="X22" s="18" t="str">
        <f t="shared" si="4"/>
        <v>rokprognozy=2032 i lp=19</v>
      </c>
      <c r="Y22" s="18" t="str">
        <f t="shared" si="4"/>
        <v>rokprognozy=2033 i lp=19</v>
      </c>
      <c r="Z22" s="18" t="str">
        <f t="shared" si="4"/>
        <v>rokprognozy=2034 i lp=19</v>
      </c>
      <c r="AA22" s="18" t="str">
        <f t="shared" si="4"/>
        <v>rokprognozy=2035 i lp=19</v>
      </c>
      <c r="AB22" s="18" t="str">
        <f t="shared" si="4"/>
        <v>rokprognozy=2036 i lp=19</v>
      </c>
      <c r="AC22" s="18" t="str">
        <f t="shared" si="5"/>
        <v>rokprognozy=2037 i lp=19</v>
      </c>
      <c r="AD22" s="18" t="str">
        <f t="shared" si="5"/>
        <v>rokprognozy=2038 i lp=19</v>
      </c>
      <c r="AE22" s="18" t="str">
        <f t="shared" si="5"/>
        <v>rokprognozy=2039 i lp=19</v>
      </c>
      <c r="AF22" s="18" t="str">
        <f t="shared" si="5"/>
        <v>rokprognozy=2040 i lp=19</v>
      </c>
      <c r="AG22" s="18" t="str">
        <f t="shared" si="5"/>
        <v>rokprognozy=2041 i lp=19</v>
      </c>
      <c r="AH22" s="18" t="str">
        <f t="shared" si="5"/>
        <v>rokprognozy=2042 i lp=19</v>
      </c>
      <c r="AI22" s="18" t="str">
        <f t="shared" si="5"/>
        <v>rokprognozy=2043 i lp=19</v>
      </c>
      <c r="AJ22" s="18" t="str">
        <f t="shared" si="5"/>
        <v>rokprognozy=2044 i lp=19</v>
      </c>
      <c r="AK22" s="18" t="str">
        <f t="shared" si="5"/>
        <v>rokprognozy=2045 i lp=19</v>
      </c>
      <c r="AL22" s="18" t="str">
        <f t="shared" si="5"/>
        <v>rokprognozy=2046 i lp=19</v>
      </c>
      <c r="AM22" s="18" t="str">
        <f t="shared" si="5"/>
        <v>rokprognozy=2047 i lp=19</v>
      </c>
      <c r="AN22" s="18" t="str">
        <f t="shared" si="5"/>
        <v>rokprognozy=2048 i lp=19</v>
      </c>
      <c r="AO22" s="18" t="str">
        <f t="shared" si="5"/>
        <v>rokprognozy=2049 i lp=19</v>
      </c>
      <c r="AP22" s="18" t="str">
        <f t="shared" si="5"/>
        <v>rokprognozy=2050 i lp=19</v>
      </c>
    </row>
    <row r="23" spans="1:42" ht="14.25" customHeight="1">
      <c r="A23" s="9">
        <v>20</v>
      </c>
      <c r="B23" s="25">
        <v>7</v>
      </c>
      <c r="C23" s="33" t="s">
        <v>11</v>
      </c>
      <c r="D23" s="18" t="str">
        <f t="shared" si="2"/>
        <v>rokprognozy=2012 i lp=20</v>
      </c>
      <c r="E23" s="18" t="str">
        <f t="shared" si="2"/>
        <v>rokprognozy=2013 i lp=20</v>
      </c>
      <c r="F23" s="18" t="str">
        <f t="shared" si="2"/>
        <v>rokprognozy=2014 i lp=20</v>
      </c>
      <c r="G23" s="18" t="str">
        <f t="shared" si="2"/>
        <v>rokprognozy=2015 i lp=20</v>
      </c>
      <c r="H23" s="18" t="str">
        <f t="shared" si="2"/>
        <v>rokprognozy=2016 i lp=20</v>
      </c>
      <c r="I23" s="18" t="str">
        <f t="shared" si="2"/>
        <v>rokprognozy=2017 i lp=20</v>
      </c>
      <c r="J23" s="18" t="str">
        <f t="shared" si="2"/>
        <v>rokprognozy=2018 i lp=20</v>
      </c>
      <c r="K23" s="18" t="str">
        <f t="shared" si="2"/>
        <v>rokprognozy=2019 i lp=20</v>
      </c>
      <c r="L23" s="18" t="str">
        <f t="shared" si="2"/>
        <v>rokprognozy=2020 i lp=20</v>
      </c>
      <c r="M23" s="18" t="str">
        <f t="shared" si="4"/>
        <v>rokprognozy=2021 i lp=20</v>
      </c>
      <c r="N23" s="18" t="str">
        <f t="shared" si="4"/>
        <v>rokprognozy=2022 i lp=20</v>
      </c>
      <c r="O23" s="18" t="str">
        <f t="shared" si="4"/>
        <v>rokprognozy=2023 i lp=20</v>
      </c>
      <c r="P23" s="18" t="str">
        <f t="shared" si="4"/>
        <v>rokprognozy=2024 i lp=20</v>
      </c>
      <c r="Q23" s="18" t="str">
        <f t="shared" si="4"/>
        <v>rokprognozy=2025 i lp=20</v>
      </c>
      <c r="R23" s="18" t="str">
        <f t="shared" si="4"/>
        <v>rokprognozy=2026 i lp=20</v>
      </c>
      <c r="S23" s="18" t="str">
        <f t="shared" si="4"/>
        <v>rokprognozy=2027 i lp=20</v>
      </c>
      <c r="T23" s="18" t="str">
        <f t="shared" si="4"/>
        <v>rokprognozy=2028 i lp=20</v>
      </c>
      <c r="U23" s="18" t="str">
        <f t="shared" si="4"/>
        <v>rokprognozy=2029 i lp=20</v>
      </c>
      <c r="V23" s="18" t="str">
        <f t="shared" si="4"/>
        <v>rokprognozy=2030 i lp=20</v>
      </c>
      <c r="W23" s="18" t="str">
        <f t="shared" si="4"/>
        <v>rokprognozy=2031 i lp=20</v>
      </c>
      <c r="X23" s="18" t="str">
        <f t="shared" si="4"/>
        <v>rokprognozy=2032 i lp=20</v>
      </c>
      <c r="Y23" s="18" t="str">
        <f t="shared" si="4"/>
        <v>rokprognozy=2033 i lp=20</v>
      </c>
      <c r="Z23" s="18" t="str">
        <f t="shared" si="4"/>
        <v>rokprognozy=2034 i lp=20</v>
      </c>
      <c r="AA23" s="18" t="str">
        <f t="shared" si="4"/>
        <v>rokprognozy=2035 i lp=20</v>
      </c>
      <c r="AB23" s="18" t="str">
        <f t="shared" si="4"/>
        <v>rokprognozy=2036 i lp=20</v>
      </c>
      <c r="AC23" s="18" t="str">
        <f t="shared" si="5"/>
        <v>rokprognozy=2037 i lp=20</v>
      </c>
      <c r="AD23" s="18" t="str">
        <f t="shared" si="5"/>
        <v>rokprognozy=2038 i lp=20</v>
      </c>
      <c r="AE23" s="18" t="str">
        <f t="shared" si="5"/>
        <v>rokprognozy=2039 i lp=20</v>
      </c>
      <c r="AF23" s="18" t="str">
        <f t="shared" si="5"/>
        <v>rokprognozy=2040 i lp=20</v>
      </c>
      <c r="AG23" s="18" t="str">
        <f t="shared" si="5"/>
        <v>rokprognozy=2041 i lp=20</v>
      </c>
      <c r="AH23" s="18" t="str">
        <f t="shared" si="5"/>
        <v>rokprognozy=2042 i lp=20</v>
      </c>
      <c r="AI23" s="18" t="str">
        <f t="shared" si="5"/>
        <v>rokprognozy=2043 i lp=20</v>
      </c>
      <c r="AJ23" s="18" t="str">
        <f t="shared" si="5"/>
        <v>rokprognozy=2044 i lp=20</v>
      </c>
      <c r="AK23" s="18" t="str">
        <f t="shared" si="5"/>
        <v>rokprognozy=2045 i lp=20</v>
      </c>
      <c r="AL23" s="18" t="str">
        <f t="shared" si="5"/>
        <v>rokprognozy=2046 i lp=20</v>
      </c>
      <c r="AM23" s="18" t="str">
        <f t="shared" si="5"/>
        <v>rokprognozy=2047 i lp=20</v>
      </c>
      <c r="AN23" s="18" t="str">
        <f t="shared" si="5"/>
        <v>rokprognozy=2048 i lp=20</v>
      </c>
      <c r="AO23" s="18" t="str">
        <f t="shared" si="5"/>
        <v>rokprognozy=2049 i lp=20</v>
      </c>
      <c r="AP23" s="18" t="str">
        <f t="shared" si="5"/>
        <v>rokprognozy=2050 i lp=20</v>
      </c>
    </row>
    <row r="24" spans="1:42" ht="14.25" customHeight="1">
      <c r="A24" s="8">
        <v>21</v>
      </c>
      <c r="B24" s="25" t="s">
        <v>99</v>
      </c>
      <c r="C24" s="29" t="s">
        <v>100</v>
      </c>
      <c r="D24" s="18" t="str">
        <f t="shared" si="2"/>
        <v>rokprognozy=2012 i lp=21</v>
      </c>
      <c r="E24" s="18" t="str">
        <f t="shared" si="2"/>
        <v>rokprognozy=2013 i lp=21</v>
      </c>
      <c r="F24" s="18" t="str">
        <f t="shared" si="2"/>
        <v>rokprognozy=2014 i lp=21</v>
      </c>
      <c r="G24" s="18" t="str">
        <f t="shared" si="2"/>
        <v>rokprognozy=2015 i lp=21</v>
      </c>
      <c r="H24" s="18" t="str">
        <f t="shared" si="2"/>
        <v>rokprognozy=2016 i lp=21</v>
      </c>
      <c r="I24" s="18" t="str">
        <f t="shared" si="2"/>
        <v>rokprognozy=2017 i lp=21</v>
      </c>
      <c r="J24" s="18" t="str">
        <f t="shared" si="2"/>
        <v>rokprognozy=2018 i lp=21</v>
      </c>
      <c r="K24" s="18" t="str">
        <f t="shared" si="2"/>
        <v>rokprognozy=2019 i lp=21</v>
      </c>
      <c r="L24" s="18" t="str">
        <f t="shared" si="2"/>
        <v>rokprognozy=2020 i lp=21</v>
      </c>
      <c r="M24" s="18" t="str">
        <f t="shared" si="4"/>
        <v>rokprognozy=2021 i lp=21</v>
      </c>
      <c r="N24" s="18" t="str">
        <f t="shared" si="4"/>
        <v>rokprognozy=2022 i lp=21</v>
      </c>
      <c r="O24" s="18" t="str">
        <f t="shared" si="4"/>
        <v>rokprognozy=2023 i lp=21</v>
      </c>
      <c r="P24" s="18" t="str">
        <f t="shared" si="4"/>
        <v>rokprognozy=2024 i lp=21</v>
      </c>
      <c r="Q24" s="18" t="str">
        <f t="shared" si="4"/>
        <v>rokprognozy=2025 i lp=21</v>
      </c>
      <c r="R24" s="18" t="str">
        <f t="shared" si="4"/>
        <v>rokprognozy=2026 i lp=21</v>
      </c>
      <c r="S24" s="18" t="str">
        <f t="shared" si="4"/>
        <v>rokprognozy=2027 i lp=21</v>
      </c>
      <c r="T24" s="18" t="str">
        <f t="shared" si="4"/>
        <v>rokprognozy=2028 i lp=21</v>
      </c>
      <c r="U24" s="18" t="str">
        <f t="shared" si="4"/>
        <v>rokprognozy=2029 i lp=21</v>
      </c>
      <c r="V24" s="18" t="str">
        <f t="shared" si="4"/>
        <v>rokprognozy=2030 i lp=21</v>
      </c>
      <c r="W24" s="18" t="str">
        <f t="shared" si="4"/>
        <v>rokprognozy=2031 i lp=21</v>
      </c>
      <c r="X24" s="18" t="str">
        <f t="shared" si="4"/>
        <v>rokprognozy=2032 i lp=21</v>
      </c>
      <c r="Y24" s="18" t="str">
        <f t="shared" si="4"/>
        <v>rokprognozy=2033 i lp=21</v>
      </c>
      <c r="Z24" s="18" t="str">
        <f t="shared" si="4"/>
        <v>rokprognozy=2034 i lp=21</v>
      </c>
      <c r="AA24" s="18" t="str">
        <f t="shared" si="4"/>
        <v>rokprognozy=2035 i lp=21</v>
      </c>
      <c r="AB24" s="18" t="str">
        <f t="shared" si="4"/>
        <v>rokprognozy=2036 i lp=21</v>
      </c>
      <c r="AC24" s="18" t="str">
        <f t="shared" si="5"/>
        <v>rokprognozy=2037 i lp=21</v>
      </c>
      <c r="AD24" s="18" t="str">
        <f t="shared" si="5"/>
        <v>rokprognozy=2038 i lp=21</v>
      </c>
      <c r="AE24" s="18" t="str">
        <f t="shared" si="5"/>
        <v>rokprognozy=2039 i lp=21</v>
      </c>
      <c r="AF24" s="18" t="str">
        <f t="shared" si="5"/>
        <v>rokprognozy=2040 i lp=21</v>
      </c>
      <c r="AG24" s="18" t="str">
        <f t="shared" si="5"/>
        <v>rokprognozy=2041 i lp=21</v>
      </c>
      <c r="AH24" s="18" t="str">
        <f t="shared" si="5"/>
        <v>rokprognozy=2042 i lp=21</v>
      </c>
      <c r="AI24" s="18" t="str">
        <f t="shared" si="5"/>
        <v>rokprognozy=2043 i lp=21</v>
      </c>
      <c r="AJ24" s="18" t="str">
        <f t="shared" si="5"/>
        <v>rokprognozy=2044 i lp=21</v>
      </c>
      <c r="AK24" s="18" t="str">
        <f t="shared" si="5"/>
        <v>rokprognozy=2045 i lp=21</v>
      </c>
      <c r="AL24" s="18" t="str">
        <f t="shared" si="5"/>
        <v>rokprognozy=2046 i lp=21</v>
      </c>
      <c r="AM24" s="18" t="str">
        <f t="shared" si="5"/>
        <v>rokprognozy=2047 i lp=21</v>
      </c>
      <c r="AN24" s="18" t="str">
        <f t="shared" si="5"/>
        <v>rokprognozy=2048 i lp=21</v>
      </c>
      <c r="AO24" s="18" t="str">
        <f t="shared" si="5"/>
        <v>rokprognozy=2049 i lp=21</v>
      </c>
      <c r="AP24" s="18" t="str">
        <f t="shared" si="5"/>
        <v>rokprognozy=2050 i lp=21</v>
      </c>
    </row>
    <row r="25" spans="1:42" ht="14.25" customHeight="1">
      <c r="A25" s="7">
        <v>22</v>
      </c>
      <c r="B25" s="25" t="s">
        <v>101</v>
      </c>
      <c r="C25" s="2" t="s">
        <v>102</v>
      </c>
      <c r="D25" s="18" t="str">
        <f t="shared" si="2"/>
        <v>rokprognozy=2012 i lp=22</v>
      </c>
      <c r="E25" s="18" t="str">
        <f t="shared" si="2"/>
        <v>rokprognozy=2013 i lp=22</v>
      </c>
      <c r="F25" s="18" t="str">
        <f t="shared" si="2"/>
        <v>rokprognozy=2014 i lp=22</v>
      </c>
      <c r="G25" s="18" t="str">
        <f t="shared" si="2"/>
        <v>rokprognozy=2015 i lp=22</v>
      </c>
      <c r="H25" s="18" t="str">
        <f t="shared" si="2"/>
        <v>rokprognozy=2016 i lp=22</v>
      </c>
      <c r="I25" s="18" t="str">
        <f t="shared" si="2"/>
        <v>rokprognozy=2017 i lp=22</v>
      </c>
      <c r="J25" s="18" t="str">
        <f t="shared" si="2"/>
        <v>rokprognozy=2018 i lp=22</v>
      </c>
      <c r="K25" s="18" t="str">
        <f t="shared" si="2"/>
        <v>rokprognozy=2019 i lp=22</v>
      </c>
      <c r="L25" s="18" t="str">
        <f t="shared" si="2"/>
        <v>rokprognozy=2020 i lp=22</v>
      </c>
      <c r="M25" s="18" t="str">
        <f t="shared" si="4"/>
        <v>rokprognozy=2021 i lp=22</v>
      </c>
      <c r="N25" s="18" t="str">
        <f t="shared" si="4"/>
        <v>rokprognozy=2022 i lp=22</v>
      </c>
      <c r="O25" s="18" t="str">
        <f t="shared" si="4"/>
        <v>rokprognozy=2023 i lp=22</v>
      </c>
      <c r="P25" s="18" t="str">
        <f t="shared" si="4"/>
        <v>rokprognozy=2024 i lp=22</v>
      </c>
      <c r="Q25" s="18" t="str">
        <f t="shared" si="4"/>
        <v>rokprognozy=2025 i lp=22</v>
      </c>
      <c r="R25" s="18" t="str">
        <f t="shared" si="4"/>
        <v>rokprognozy=2026 i lp=22</v>
      </c>
      <c r="S25" s="18" t="str">
        <f t="shared" si="4"/>
        <v>rokprognozy=2027 i lp=22</v>
      </c>
      <c r="T25" s="18" t="str">
        <f t="shared" si="4"/>
        <v>rokprognozy=2028 i lp=22</v>
      </c>
      <c r="U25" s="18" t="str">
        <f t="shared" si="4"/>
        <v>rokprognozy=2029 i lp=22</v>
      </c>
      <c r="V25" s="18" t="str">
        <f t="shared" si="4"/>
        <v>rokprognozy=2030 i lp=22</v>
      </c>
      <c r="W25" s="18" t="str">
        <f t="shared" si="4"/>
        <v>rokprognozy=2031 i lp=22</v>
      </c>
      <c r="X25" s="18" t="str">
        <f t="shared" si="4"/>
        <v>rokprognozy=2032 i lp=22</v>
      </c>
      <c r="Y25" s="18" t="str">
        <f t="shared" si="4"/>
        <v>rokprognozy=2033 i lp=22</v>
      </c>
      <c r="Z25" s="18" t="str">
        <f t="shared" si="4"/>
        <v>rokprognozy=2034 i lp=22</v>
      </c>
      <c r="AA25" s="18" t="str">
        <f t="shared" si="4"/>
        <v>rokprognozy=2035 i lp=22</v>
      </c>
      <c r="AB25" s="18" t="str">
        <f t="shared" si="4"/>
        <v>rokprognozy=2036 i lp=22</v>
      </c>
      <c r="AC25" s="18" t="str">
        <f t="shared" si="5"/>
        <v>rokprognozy=2037 i lp=22</v>
      </c>
      <c r="AD25" s="18" t="str">
        <f t="shared" si="5"/>
        <v>rokprognozy=2038 i lp=22</v>
      </c>
      <c r="AE25" s="18" t="str">
        <f t="shared" si="5"/>
        <v>rokprognozy=2039 i lp=22</v>
      </c>
      <c r="AF25" s="18" t="str">
        <f t="shared" si="5"/>
        <v>rokprognozy=2040 i lp=22</v>
      </c>
      <c r="AG25" s="18" t="str">
        <f t="shared" si="5"/>
        <v>rokprognozy=2041 i lp=22</v>
      </c>
      <c r="AH25" s="18" t="str">
        <f t="shared" si="5"/>
        <v>rokprognozy=2042 i lp=22</v>
      </c>
      <c r="AI25" s="18" t="str">
        <f t="shared" si="5"/>
        <v>rokprognozy=2043 i lp=22</v>
      </c>
      <c r="AJ25" s="18" t="str">
        <f t="shared" si="5"/>
        <v>rokprognozy=2044 i lp=22</v>
      </c>
      <c r="AK25" s="18" t="str">
        <f t="shared" si="5"/>
        <v>rokprognozy=2045 i lp=22</v>
      </c>
      <c r="AL25" s="18" t="str">
        <f t="shared" si="5"/>
        <v>rokprognozy=2046 i lp=22</v>
      </c>
      <c r="AM25" s="18" t="str">
        <f t="shared" si="5"/>
        <v>rokprognozy=2047 i lp=22</v>
      </c>
      <c r="AN25" s="18" t="str">
        <f t="shared" si="5"/>
        <v>rokprognozy=2048 i lp=22</v>
      </c>
      <c r="AO25" s="18" t="str">
        <f t="shared" si="5"/>
        <v>rokprognozy=2049 i lp=22</v>
      </c>
      <c r="AP25" s="18" t="str">
        <f t="shared" si="5"/>
        <v>rokprognozy=2050 i lp=22</v>
      </c>
    </row>
    <row r="26" spans="1:42" ht="14.25" customHeight="1">
      <c r="A26" s="8">
        <v>23</v>
      </c>
      <c r="B26" s="25" t="s">
        <v>103</v>
      </c>
      <c r="C26" s="29" t="s">
        <v>104</v>
      </c>
      <c r="D26" s="18" t="str">
        <f t="shared" si="2"/>
        <v>rokprognozy=2012 i lp=23</v>
      </c>
      <c r="E26" s="18" t="str">
        <f t="shared" si="2"/>
        <v>rokprognozy=2013 i lp=23</v>
      </c>
      <c r="F26" s="18" t="str">
        <f t="shared" si="2"/>
        <v>rokprognozy=2014 i lp=23</v>
      </c>
      <c r="G26" s="18" t="str">
        <f t="shared" si="2"/>
        <v>rokprognozy=2015 i lp=23</v>
      </c>
      <c r="H26" s="18" t="str">
        <f t="shared" si="2"/>
        <v>rokprognozy=2016 i lp=23</v>
      </c>
      <c r="I26" s="18" t="str">
        <f t="shared" si="2"/>
        <v>rokprognozy=2017 i lp=23</v>
      </c>
      <c r="J26" s="18" t="str">
        <f t="shared" si="2"/>
        <v>rokprognozy=2018 i lp=23</v>
      </c>
      <c r="K26" s="18" t="str">
        <f t="shared" si="2"/>
        <v>rokprognozy=2019 i lp=23</v>
      </c>
      <c r="L26" s="18" t="str">
        <f t="shared" si="2"/>
        <v>rokprognozy=2020 i lp=23</v>
      </c>
      <c r="M26" s="18" t="str">
        <f t="shared" si="4"/>
        <v>rokprognozy=2021 i lp=23</v>
      </c>
      <c r="N26" s="18" t="str">
        <f t="shared" si="4"/>
        <v>rokprognozy=2022 i lp=23</v>
      </c>
      <c r="O26" s="18" t="str">
        <f t="shared" si="4"/>
        <v>rokprognozy=2023 i lp=23</v>
      </c>
      <c r="P26" s="18" t="str">
        <f t="shared" si="4"/>
        <v>rokprognozy=2024 i lp=23</v>
      </c>
      <c r="Q26" s="18" t="str">
        <f t="shared" si="4"/>
        <v>rokprognozy=2025 i lp=23</v>
      </c>
      <c r="R26" s="18" t="str">
        <f t="shared" si="4"/>
        <v>rokprognozy=2026 i lp=23</v>
      </c>
      <c r="S26" s="18" t="str">
        <f t="shared" si="4"/>
        <v>rokprognozy=2027 i lp=23</v>
      </c>
      <c r="T26" s="18" t="str">
        <f t="shared" si="4"/>
        <v>rokprognozy=2028 i lp=23</v>
      </c>
      <c r="U26" s="18" t="str">
        <f t="shared" si="4"/>
        <v>rokprognozy=2029 i lp=23</v>
      </c>
      <c r="V26" s="18" t="str">
        <f t="shared" si="4"/>
        <v>rokprognozy=2030 i lp=23</v>
      </c>
      <c r="W26" s="18" t="str">
        <f t="shared" si="4"/>
        <v>rokprognozy=2031 i lp=23</v>
      </c>
      <c r="X26" s="18" t="str">
        <f t="shared" si="4"/>
        <v>rokprognozy=2032 i lp=23</v>
      </c>
      <c r="Y26" s="18" t="str">
        <f t="shared" si="4"/>
        <v>rokprognozy=2033 i lp=23</v>
      </c>
      <c r="Z26" s="18" t="str">
        <f t="shared" si="4"/>
        <v>rokprognozy=2034 i lp=23</v>
      </c>
      <c r="AA26" s="18" t="str">
        <f t="shared" si="4"/>
        <v>rokprognozy=2035 i lp=23</v>
      </c>
      <c r="AB26" s="18" t="str">
        <f t="shared" si="4"/>
        <v>rokprognozy=2036 i lp=23</v>
      </c>
      <c r="AC26" s="18" t="str">
        <f t="shared" si="5"/>
        <v>rokprognozy=2037 i lp=23</v>
      </c>
      <c r="AD26" s="18" t="str">
        <f t="shared" si="5"/>
        <v>rokprognozy=2038 i lp=23</v>
      </c>
      <c r="AE26" s="18" t="str">
        <f t="shared" si="5"/>
        <v>rokprognozy=2039 i lp=23</v>
      </c>
      <c r="AF26" s="18" t="str">
        <f t="shared" si="5"/>
        <v>rokprognozy=2040 i lp=23</v>
      </c>
      <c r="AG26" s="18" t="str">
        <f t="shared" si="5"/>
        <v>rokprognozy=2041 i lp=23</v>
      </c>
      <c r="AH26" s="18" t="str">
        <f t="shared" si="5"/>
        <v>rokprognozy=2042 i lp=23</v>
      </c>
      <c r="AI26" s="18" t="str">
        <f t="shared" si="5"/>
        <v>rokprognozy=2043 i lp=23</v>
      </c>
      <c r="AJ26" s="18" t="str">
        <f t="shared" si="5"/>
        <v>rokprognozy=2044 i lp=23</v>
      </c>
      <c r="AK26" s="18" t="str">
        <f t="shared" si="5"/>
        <v>rokprognozy=2045 i lp=23</v>
      </c>
      <c r="AL26" s="18" t="str">
        <f t="shared" si="5"/>
        <v>rokprognozy=2046 i lp=23</v>
      </c>
      <c r="AM26" s="18" t="str">
        <f t="shared" si="5"/>
        <v>rokprognozy=2047 i lp=23</v>
      </c>
      <c r="AN26" s="18" t="str">
        <f t="shared" si="5"/>
        <v>rokprognozy=2048 i lp=23</v>
      </c>
      <c r="AO26" s="18" t="str">
        <f t="shared" si="5"/>
        <v>rokprognozy=2049 i lp=23</v>
      </c>
      <c r="AP26" s="18" t="str">
        <f t="shared" si="5"/>
        <v>rokprognozy=2050 i lp=23</v>
      </c>
    </row>
    <row r="27" spans="1:42" ht="15" customHeight="1" thickBot="1">
      <c r="A27" s="10">
        <v>24</v>
      </c>
      <c r="B27" s="25" t="s">
        <v>105</v>
      </c>
      <c r="C27" s="34" t="s">
        <v>106</v>
      </c>
      <c r="D27" s="18" t="str">
        <f t="shared" si="2"/>
        <v>rokprognozy=2012 i lp=24</v>
      </c>
      <c r="E27" s="18" t="str">
        <f t="shared" si="2"/>
        <v>rokprognozy=2013 i lp=24</v>
      </c>
      <c r="F27" s="18" t="str">
        <f t="shared" si="2"/>
        <v>rokprognozy=2014 i lp=24</v>
      </c>
      <c r="G27" s="18" t="str">
        <f t="shared" si="2"/>
        <v>rokprognozy=2015 i lp=24</v>
      </c>
      <c r="H27" s="18" t="str">
        <f t="shared" si="2"/>
        <v>rokprognozy=2016 i lp=24</v>
      </c>
      <c r="I27" s="18" t="str">
        <f t="shared" si="2"/>
        <v>rokprognozy=2017 i lp=24</v>
      </c>
      <c r="J27" s="18" t="str">
        <f t="shared" si="2"/>
        <v>rokprognozy=2018 i lp=24</v>
      </c>
      <c r="K27" s="18" t="str">
        <f t="shared" si="2"/>
        <v>rokprognozy=2019 i lp=24</v>
      </c>
      <c r="L27" s="18" t="str">
        <f t="shared" si="2"/>
        <v>rokprognozy=2020 i lp=24</v>
      </c>
      <c r="M27" s="18" t="str">
        <f t="shared" si="4"/>
        <v>rokprognozy=2021 i lp=24</v>
      </c>
      <c r="N27" s="18" t="str">
        <f t="shared" si="4"/>
        <v>rokprognozy=2022 i lp=24</v>
      </c>
      <c r="O27" s="18" t="str">
        <f t="shared" si="4"/>
        <v>rokprognozy=2023 i lp=24</v>
      </c>
      <c r="P27" s="18" t="str">
        <f t="shared" si="4"/>
        <v>rokprognozy=2024 i lp=24</v>
      </c>
      <c r="Q27" s="18" t="str">
        <f t="shared" si="4"/>
        <v>rokprognozy=2025 i lp=24</v>
      </c>
      <c r="R27" s="18" t="str">
        <f t="shared" si="4"/>
        <v>rokprognozy=2026 i lp=24</v>
      </c>
      <c r="S27" s="18" t="str">
        <f t="shared" si="4"/>
        <v>rokprognozy=2027 i lp=24</v>
      </c>
      <c r="T27" s="18" t="str">
        <f t="shared" si="4"/>
        <v>rokprognozy=2028 i lp=24</v>
      </c>
      <c r="U27" s="18" t="str">
        <f t="shared" si="4"/>
        <v>rokprognozy=2029 i lp=24</v>
      </c>
      <c r="V27" s="18" t="str">
        <f t="shared" si="4"/>
        <v>rokprognozy=2030 i lp=24</v>
      </c>
      <c r="W27" s="18" t="str">
        <f t="shared" si="4"/>
        <v>rokprognozy=2031 i lp=24</v>
      </c>
      <c r="X27" s="18" t="str">
        <f t="shared" si="4"/>
        <v>rokprognozy=2032 i lp=24</v>
      </c>
      <c r="Y27" s="18" t="str">
        <f t="shared" si="4"/>
        <v>rokprognozy=2033 i lp=24</v>
      </c>
      <c r="Z27" s="18" t="str">
        <f t="shared" si="4"/>
        <v>rokprognozy=2034 i lp=24</v>
      </c>
      <c r="AA27" s="18" t="str">
        <f t="shared" si="4"/>
        <v>rokprognozy=2035 i lp=24</v>
      </c>
      <c r="AB27" s="18" t="str">
        <f t="shared" si="4"/>
        <v>rokprognozy=2036 i lp=24</v>
      </c>
      <c r="AC27" s="18" t="str">
        <f t="shared" si="5"/>
        <v>rokprognozy=2037 i lp=24</v>
      </c>
      <c r="AD27" s="18" t="str">
        <f t="shared" si="5"/>
        <v>rokprognozy=2038 i lp=24</v>
      </c>
      <c r="AE27" s="18" t="str">
        <f t="shared" si="5"/>
        <v>rokprognozy=2039 i lp=24</v>
      </c>
      <c r="AF27" s="18" t="str">
        <f t="shared" si="5"/>
        <v>rokprognozy=2040 i lp=24</v>
      </c>
      <c r="AG27" s="18" t="str">
        <f t="shared" si="5"/>
        <v>rokprognozy=2041 i lp=24</v>
      </c>
      <c r="AH27" s="18" t="str">
        <f t="shared" si="5"/>
        <v>rokprognozy=2042 i lp=24</v>
      </c>
      <c r="AI27" s="18" t="str">
        <f t="shared" si="5"/>
        <v>rokprognozy=2043 i lp=24</v>
      </c>
      <c r="AJ27" s="18" t="str">
        <f t="shared" si="5"/>
        <v>rokprognozy=2044 i lp=24</v>
      </c>
      <c r="AK27" s="18" t="str">
        <f t="shared" si="5"/>
        <v>rokprognozy=2045 i lp=24</v>
      </c>
      <c r="AL27" s="18" t="str">
        <f t="shared" si="5"/>
        <v>rokprognozy=2046 i lp=24</v>
      </c>
      <c r="AM27" s="18" t="str">
        <f t="shared" si="5"/>
        <v>rokprognozy=2047 i lp=24</v>
      </c>
      <c r="AN27" s="18" t="str">
        <f t="shared" si="5"/>
        <v>rokprognozy=2048 i lp=24</v>
      </c>
      <c r="AO27" s="18" t="str">
        <f t="shared" si="5"/>
        <v>rokprognozy=2049 i lp=24</v>
      </c>
      <c r="AP27" s="18" t="str">
        <f t="shared" si="5"/>
        <v>rokprognozy=2050 i lp=24</v>
      </c>
    </row>
    <row r="28" spans="1:42" ht="14.25" customHeight="1">
      <c r="A28" s="11">
        <v>25</v>
      </c>
      <c r="B28" s="25">
        <v>8</v>
      </c>
      <c r="C28" s="35" t="s">
        <v>107</v>
      </c>
      <c r="D28" s="18" t="str">
        <f t="shared" si="2"/>
        <v>rokprognozy=2012 i lp=25</v>
      </c>
      <c r="E28" s="18" t="str">
        <f t="shared" si="2"/>
        <v>rokprognozy=2013 i lp=25</v>
      </c>
      <c r="F28" s="18" t="str">
        <f t="shared" si="2"/>
        <v>rokprognozy=2014 i lp=25</v>
      </c>
      <c r="G28" s="18" t="str">
        <f t="shared" si="2"/>
        <v>rokprognozy=2015 i lp=25</v>
      </c>
      <c r="H28" s="18" t="str">
        <f t="shared" si="2"/>
        <v>rokprognozy=2016 i lp=25</v>
      </c>
      <c r="I28" s="18" t="str">
        <f t="shared" si="2"/>
        <v>rokprognozy=2017 i lp=25</v>
      </c>
      <c r="J28" s="18" t="str">
        <f t="shared" si="2"/>
        <v>rokprognozy=2018 i lp=25</v>
      </c>
      <c r="K28" s="18" t="str">
        <f t="shared" si="2"/>
        <v>rokprognozy=2019 i lp=25</v>
      </c>
      <c r="L28" s="18" t="str">
        <f t="shared" si="2"/>
        <v>rokprognozy=2020 i lp=25</v>
      </c>
      <c r="M28" s="18" t="str">
        <f t="shared" si="4"/>
        <v>rokprognozy=2021 i lp=25</v>
      </c>
      <c r="N28" s="18" t="str">
        <f t="shared" si="4"/>
        <v>rokprognozy=2022 i lp=25</v>
      </c>
      <c r="O28" s="18" t="str">
        <f t="shared" si="4"/>
        <v>rokprognozy=2023 i lp=25</v>
      </c>
      <c r="P28" s="18" t="str">
        <f t="shared" si="4"/>
        <v>rokprognozy=2024 i lp=25</v>
      </c>
      <c r="Q28" s="18" t="str">
        <f t="shared" si="4"/>
        <v>rokprognozy=2025 i lp=25</v>
      </c>
      <c r="R28" s="18" t="str">
        <f t="shared" si="4"/>
        <v>rokprognozy=2026 i lp=25</v>
      </c>
      <c r="S28" s="18" t="str">
        <f t="shared" si="4"/>
        <v>rokprognozy=2027 i lp=25</v>
      </c>
      <c r="T28" s="18" t="str">
        <f t="shared" si="4"/>
        <v>rokprognozy=2028 i lp=25</v>
      </c>
      <c r="U28" s="18" t="str">
        <f t="shared" si="4"/>
        <v>rokprognozy=2029 i lp=25</v>
      </c>
      <c r="V28" s="18" t="str">
        <f t="shared" si="4"/>
        <v>rokprognozy=2030 i lp=25</v>
      </c>
      <c r="W28" s="18" t="str">
        <f t="shared" si="4"/>
        <v>rokprognozy=2031 i lp=25</v>
      </c>
      <c r="X28" s="18" t="str">
        <f t="shared" si="4"/>
        <v>rokprognozy=2032 i lp=25</v>
      </c>
      <c r="Y28" s="18" t="str">
        <f t="shared" si="4"/>
        <v>rokprognozy=2033 i lp=25</v>
      </c>
      <c r="Z28" s="18" t="str">
        <f t="shared" si="4"/>
        <v>rokprognozy=2034 i lp=25</v>
      </c>
      <c r="AA28" s="18" t="str">
        <f t="shared" si="4"/>
        <v>rokprognozy=2035 i lp=25</v>
      </c>
      <c r="AB28" s="18" t="str">
        <f t="shared" si="4"/>
        <v>rokprognozy=2036 i lp=25</v>
      </c>
      <c r="AC28" s="18" t="str">
        <f t="shared" si="5"/>
        <v>rokprognozy=2037 i lp=25</v>
      </c>
      <c r="AD28" s="18" t="str">
        <f t="shared" si="5"/>
        <v>rokprognozy=2038 i lp=25</v>
      </c>
      <c r="AE28" s="18" t="str">
        <f t="shared" si="5"/>
        <v>rokprognozy=2039 i lp=25</v>
      </c>
      <c r="AF28" s="18" t="str">
        <f t="shared" si="5"/>
        <v>rokprognozy=2040 i lp=25</v>
      </c>
      <c r="AG28" s="18" t="str">
        <f t="shared" si="5"/>
        <v>rokprognozy=2041 i lp=25</v>
      </c>
      <c r="AH28" s="18" t="str">
        <f t="shared" si="5"/>
        <v>rokprognozy=2042 i lp=25</v>
      </c>
      <c r="AI28" s="18" t="str">
        <f t="shared" si="5"/>
        <v>rokprognozy=2043 i lp=25</v>
      </c>
      <c r="AJ28" s="18" t="str">
        <f t="shared" si="5"/>
        <v>rokprognozy=2044 i lp=25</v>
      </c>
      <c r="AK28" s="18" t="str">
        <f t="shared" si="5"/>
        <v>rokprognozy=2045 i lp=25</v>
      </c>
      <c r="AL28" s="18" t="str">
        <f t="shared" si="5"/>
        <v>rokprognozy=2046 i lp=25</v>
      </c>
      <c r="AM28" s="18" t="str">
        <f t="shared" si="5"/>
        <v>rokprognozy=2047 i lp=25</v>
      </c>
      <c r="AN28" s="18" t="str">
        <f t="shared" si="5"/>
        <v>rokprognozy=2048 i lp=25</v>
      </c>
      <c r="AO28" s="18" t="str">
        <f t="shared" si="5"/>
        <v>rokprognozy=2049 i lp=25</v>
      </c>
      <c r="AP28" s="18" t="str">
        <f t="shared" si="5"/>
        <v>rokprognozy=2050 i lp=25</v>
      </c>
    </row>
    <row r="29" spans="1:42" ht="14.25" customHeight="1">
      <c r="A29" s="7">
        <v>26</v>
      </c>
      <c r="B29" s="25">
        <v>9</v>
      </c>
      <c r="C29" s="2" t="s">
        <v>108</v>
      </c>
      <c r="D29" s="18" t="str">
        <f t="shared" si="2"/>
        <v>rokprognozy=2012 i lp=26</v>
      </c>
      <c r="E29" s="18" t="str">
        <f t="shared" si="2"/>
        <v>rokprognozy=2013 i lp=26</v>
      </c>
      <c r="F29" s="18" t="str">
        <f t="shared" si="2"/>
        <v>rokprognozy=2014 i lp=26</v>
      </c>
      <c r="G29" s="18" t="str">
        <f t="shared" si="2"/>
        <v>rokprognozy=2015 i lp=26</v>
      </c>
      <c r="H29" s="18" t="str">
        <f t="shared" si="2"/>
        <v>rokprognozy=2016 i lp=26</v>
      </c>
      <c r="I29" s="18" t="str">
        <f t="shared" si="2"/>
        <v>rokprognozy=2017 i lp=26</v>
      </c>
      <c r="J29" s="18" t="str">
        <f t="shared" si="2"/>
        <v>rokprognozy=2018 i lp=26</v>
      </c>
      <c r="K29" s="18" t="str">
        <f t="shared" si="2"/>
        <v>rokprognozy=2019 i lp=26</v>
      </c>
      <c r="L29" s="18" t="str">
        <f t="shared" si="2"/>
        <v>rokprognozy=2020 i lp=26</v>
      </c>
      <c r="M29" s="18" t="str">
        <f t="shared" si="4"/>
        <v>rokprognozy=2021 i lp=26</v>
      </c>
      <c r="N29" s="18" t="str">
        <f t="shared" si="4"/>
        <v>rokprognozy=2022 i lp=26</v>
      </c>
      <c r="O29" s="18" t="str">
        <f t="shared" si="4"/>
        <v>rokprognozy=2023 i lp=26</v>
      </c>
      <c r="P29" s="18" t="str">
        <f t="shared" si="4"/>
        <v>rokprognozy=2024 i lp=26</v>
      </c>
      <c r="Q29" s="18" t="str">
        <f t="shared" si="4"/>
        <v>rokprognozy=2025 i lp=26</v>
      </c>
      <c r="R29" s="18" t="str">
        <f t="shared" si="4"/>
        <v>rokprognozy=2026 i lp=26</v>
      </c>
      <c r="S29" s="18" t="str">
        <f t="shared" si="4"/>
        <v>rokprognozy=2027 i lp=26</v>
      </c>
      <c r="T29" s="18" t="str">
        <f t="shared" si="4"/>
        <v>rokprognozy=2028 i lp=26</v>
      </c>
      <c r="U29" s="18" t="str">
        <f t="shared" si="4"/>
        <v>rokprognozy=2029 i lp=26</v>
      </c>
      <c r="V29" s="18" t="str">
        <f t="shared" si="4"/>
        <v>rokprognozy=2030 i lp=26</v>
      </c>
      <c r="W29" s="18" t="str">
        <f t="shared" si="4"/>
        <v>rokprognozy=2031 i lp=26</v>
      </c>
      <c r="X29" s="18" t="str">
        <f t="shared" si="4"/>
        <v>rokprognozy=2032 i lp=26</v>
      </c>
      <c r="Y29" s="18" t="str">
        <f t="shared" si="4"/>
        <v>rokprognozy=2033 i lp=26</v>
      </c>
      <c r="Z29" s="18" t="str">
        <f t="shared" si="4"/>
        <v>rokprognozy=2034 i lp=26</v>
      </c>
      <c r="AA29" s="18" t="str">
        <f t="shared" si="4"/>
        <v>rokprognozy=2035 i lp=26</v>
      </c>
      <c r="AB29" s="18" t="str">
        <f t="shared" si="4"/>
        <v>rokprognozy=2036 i lp=26</v>
      </c>
      <c r="AC29" s="18" t="str">
        <f t="shared" si="5"/>
        <v>rokprognozy=2037 i lp=26</v>
      </c>
      <c r="AD29" s="18" t="str">
        <f t="shared" si="5"/>
        <v>rokprognozy=2038 i lp=26</v>
      </c>
      <c r="AE29" s="18" t="str">
        <f t="shared" si="5"/>
        <v>rokprognozy=2039 i lp=26</v>
      </c>
      <c r="AF29" s="18" t="str">
        <f t="shared" si="5"/>
        <v>rokprognozy=2040 i lp=26</v>
      </c>
      <c r="AG29" s="18" t="str">
        <f t="shared" si="5"/>
        <v>rokprognozy=2041 i lp=26</v>
      </c>
      <c r="AH29" s="18" t="str">
        <f t="shared" si="5"/>
        <v>rokprognozy=2042 i lp=26</v>
      </c>
      <c r="AI29" s="18" t="str">
        <f t="shared" si="5"/>
        <v>rokprognozy=2043 i lp=26</v>
      </c>
      <c r="AJ29" s="18" t="str">
        <f t="shared" si="5"/>
        <v>rokprognozy=2044 i lp=26</v>
      </c>
      <c r="AK29" s="18" t="str">
        <f t="shared" si="5"/>
        <v>rokprognozy=2045 i lp=26</v>
      </c>
      <c r="AL29" s="18" t="str">
        <f t="shared" si="5"/>
        <v>rokprognozy=2046 i lp=26</v>
      </c>
      <c r="AM29" s="18" t="str">
        <f t="shared" si="5"/>
        <v>rokprognozy=2047 i lp=26</v>
      </c>
      <c r="AN29" s="18" t="str">
        <f t="shared" si="5"/>
        <v>rokprognozy=2048 i lp=26</v>
      </c>
      <c r="AO29" s="18" t="str">
        <f t="shared" si="5"/>
        <v>rokprognozy=2049 i lp=26</v>
      </c>
      <c r="AP29" s="18" t="str">
        <f t="shared" si="5"/>
        <v>rokprognozy=2050 i lp=26</v>
      </c>
    </row>
    <row r="30" spans="1:42" ht="14.25" customHeight="1">
      <c r="A30" s="7">
        <v>27</v>
      </c>
      <c r="B30" s="25">
        <v>10</v>
      </c>
      <c r="C30" s="2" t="s">
        <v>17</v>
      </c>
      <c r="D30" s="18" t="str">
        <f t="shared" si="2"/>
        <v>rokprognozy=2012 i lp=27</v>
      </c>
      <c r="E30" s="18" t="str">
        <f t="shared" si="2"/>
        <v>rokprognozy=2013 i lp=27</v>
      </c>
      <c r="F30" s="18" t="str">
        <f t="shared" si="2"/>
        <v>rokprognozy=2014 i lp=27</v>
      </c>
      <c r="G30" s="18" t="str">
        <f aca="true" t="shared" si="6" ref="D30:S45">+"rokprognozy="&amp;G$3&amp;" i lp="&amp;$A30</f>
        <v>rokprognozy=2015 i lp=27</v>
      </c>
      <c r="H30" s="18" t="str">
        <f t="shared" si="6"/>
        <v>rokprognozy=2016 i lp=27</v>
      </c>
      <c r="I30" s="18" t="str">
        <f t="shared" si="6"/>
        <v>rokprognozy=2017 i lp=27</v>
      </c>
      <c r="J30" s="18" t="str">
        <f t="shared" si="6"/>
        <v>rokprognozy=2018 i lp=27</v>
      </c>
      <c r="K30" s="18" t="str">
        <f t="shared" si="6"/>
        <v>rokprognozy=2019 i lp=27</v>
      </c>
      <c r="L30" s="18" t="str">
        <f t="shared" si="6"/>
        <v>rokprognozy=2020 i lp=27</v>
      </c>
      <c r="M30" s="18" t="str">
        <f t="shared" si="4"/>
        <v>rokprognozy=2021 i lp=27</v>
      </c>
      <c r="N30" s="18" t="str">
        <f t="shared" si="4"/>
        <v>rokprognozy=2022 i lp=27</v>
      </c>
      <c r="O30" s="18" t="str">
        <f t="shared" si="4"/>
        <v>rokprognozy=2023 i lp=27</v>
      </c>
      <c r="P30" s="18" t="str">
        <f t="shared" si="4"/>
        <v>rokprognozy=2024 i lp=27</v>
      </c>
      <c r="Q30" s="18" t="str">
        <f t="shared" si="4"/>
        <v>rokprognozy=2025 i lp=27</v>
      </c>
      <c r="R30" s="18" t="str">
        <f t="shared" si="4"/>
        <v>rokprognozy=2026 i lp=27</v>
      </c>
      <c r="S30" s="18" t="str">
        <f t="shared" si="4"/>
        <v>rokprognozy=2027 i lp=27</v>
      </c>
      <c r="T30" s="18" t="str">
        <f t="shared" si="4"/>
        <v>rokprognozy=2028 i lp=27</v>
      </c>
      <c r="U30" s="18" t="str">
        <f t="shared" si="4"/>
        <v>rokprognozy=2029 i lp=27</v>
      </c>
      <c r="V30" s="18" t="str">
        <f t="shared" si="4"/>
        <v>rokprognozy=2030 i lp=27</v>
      </c>
      <c r="W30" s="18" t="str">
        <f t="shared" si="4"/>
        <v>rokprognozy=2031 i lp=27</v>
      </c>
      <c r="X30" s="18" t="str">
        <f t="shared" si="4"/>
        <v>rokprognozy=2032 i lp=27</v>
      </c>
      <c r="Y30" s="18" t="str">
        <f t="shared" si="4"/>
        <v>rokprognozy=2033 i lp=27</v>
      </c>
      <c r="Z30" s="18" t="str">
        <f t="shared" si="4"/>
        <v>rokprognozy=2034 i lp=27</v>
      </c>
      <c r="AA30" s="18" t="str">
        <f t="shared" si="4"/>
        <v>rokprognozy=2035 i lp=27</v>
      </c>
      <c r="AB30" s="18" t="str">
        <f t="shared" si="4"/>
        <v>rokprognozy=2036 i lp=27</v>
      </c>
      <c r="AC30" s="18" t="str">
        <f t="shared" si="5"/>
        <v>rokprognozy=2037 i lp=27</v>
      </c>
      <c r="AD30" s="18" t="str">
        <f t="shared" si="5"/>
        <v>rokprognozy=2038 i lp=27</v>
      </c>
      <c r="AE30" s="18" t="str">
        <f t="shared" si="5"/>
        <v>rokprognozy=2039 i lp=27</v>
      </c>
      <c r="AF30" s="18" t="str">
        <f t="shared" si="5"/>
        <v>rokprognozy=2040 i lp=27</v>
      </c>
      <c r="AG30" s="18" t="str">
        <f t="shared" si="5"/>
        <v>rokprognozy=2041 i lp=27</v>
      </c>
      <c r="AH30" s="18" t="str">
        <f t="shared" si="5"/>
        <v>rokprognozy=2042 i lp=27</v>
      </c>
      <c r="AI30" s="18" t="str">
        <f t="shared" si="5"/>
        <v>rokprognozy=2043 i lp=27</v>
      </c>
      <c r="AJ30" s="18" t="str">
        <f t="shared" si="5"/>
        <v>rokprognozy=2044 i lp=27</v>
      </c>
      <c r="AK30" s="18" t="str">
        <f t="shared" si="5"/>
        <v>rokprognozy=2045 i lp=27</v>
      </c>
      <c r="AL30" s="18" t="str">
        <f t="shared" si="5"/>
        <v>rokprognozy=2046 i lp=27</v>
      </c>
      <c r="AM30" s="18" t="str">
        <f t="shared" si="5"/>
        <v>rokprognozy=2047 i lp=27</v>
      </c>
      <c r="AN30" s="18" t="str">
        <f t="shared" si="5"/>
        <v>rokprognozy=2048 i lp=27</v>
      </c>
      <c r="AO30" s="18" t="str">
        <f t="shared" si="5"/>
        <v>rokprognozy=2049 i lp=27</v>
      </c>
      <c r="AP30" s="18" t="str">
        <f t="shared" si="5"/>
        <v>rokprognozy=2050 i lp=27</v>
      </c>
    </row>
    <row r="31" spans="1:42" ht="14.25" customHeight="1">
      <c r="A31" s="8">
        <v>28</v>
      </c>
      <c r="B31" s="25" t="s">
        <v>109</v>
      </c>
      <c r="C31" s="29" t="s">
        <v>110</v>
      </c>
      <c r="D31" s="18" t="str">
        <f t="shared" si="6"/>
        <v>rokprognozy=2012 i lp=28</v>
      </c>
      <c r="E31" s="18" t="str">
        <f t="shared" si="6"/>
        <v>rokprognozy=2013 i lp=28</v>
      </c>
      <c r="F31" s="18" t="str">
        <f t="shared" si="6"/>
        <v>rokprognozy=2014 i lp=28</v>
      </c>
      <c r="G31" s="18" t="str">
        <f t="shared" si="6"/>
        <v>rokprognozy=2015 i lp=28</v>
      </c>
      <c r="H31" s="18" t="str">
        <f t="shared" si="6"/>
        <v>rokprognozy=2016 i lp=28</v>
      </c>
      <c r="I31" s="18" t="str">
        <f t="shared" si="6"/>
        <v>rokprognozy=2017 i lp=28</v>
      </c>
      <c r="J31" s="18" t="str">
        <f t="shared" si="6"/>
        <v>rokprognozy=2018 i lp=28</v>
      </c>
      <c r="K31" s="18" t="str">
        <f t="shared" si="6"/>
        <v>rokprognozy=2019 i lp=28</v>
      </c>
      <c r="L31" s="18" t="str">
        <f t="shared" si="6"/>
        <v>rokprognozy=2020 i lp=28</v>
      </c>
      <c r="M31" s="18" t="str">
        <f t="shared" si="4"/>
        <v>rokprognozy=2021 i lp=28</v>
      </c>
      <c r="N31" s="18" t="str">
        <f t="shared" si="4"/>
        <v>rokprognozy=2022 i lp=28</v>
      </c>
      <c r="O31" s="18" t="str">
        <f t="shared" si="4"/>
        <v>rokprognozy=2023 i lp=28</v>
      </c>
      <c r="P31" s="18" t="str">
        <f t="shared" si="4"/>
        <v>rokprognozy=2024 i lp=28</v>
      </c>
      <c r="Q31" s="18" t="str">
        <f t="shared" si="4"/>
        <v>rokprognozy=2025 i lp=28</v>
      </c>
      <c r="R31" s="18" t="str">
        <f t="shared" si="4"/>
        <v>rokprognozy=2026 i lp=28</v>
      </c>
      <c r="S31" s="18" t="str">
        <f t="shared" si="4"/>
        <v>rokprognozy=2027 i lp=28</v>
      </c>
      <c r="T31" s="18" t="str">
        <f t="shared" si="4"/>
        <v>rokprognozy=2028 i lp=28</v>
      </c>
      <c r="U31" s="18" t="str">
        <f t="shared" si="4"/>
        <v>rokprognozy=2029 i lp=28</v>
      </c>
      <c r="V31" s="18" t="str">
        <f t="shared" si="4"/>
        <v>rokprognozy=2030 i lp=28</v>
      </c>
      <c r="W31" s="18" t="str">
        <f t="shared" si="4"/>
        <v>rokprognozy=2031 i lp=28</v>
      </c>
      <c r="X31" s="18" t="str">
        <f t="shared" si="4"/>
        <v>rokprognozy=2032 i lp=28</v>
      </c>
      <c r="Y31" s="18" t="str">
        <f t="shared" si="4"/>
        <v>rokprognozy=2033 i lp=28</v>
      </c>
      <c r="Z31" s="18" t="str">
        <f t="shared" si="4"/>
        <v>rokprognozy=2034 i lp=28</v>
      </c>
      <c r="AA31" s="18" t="str">
        <f t="shared" si="4"/>
        <v>rokprognozy=2035 i lp=28</v>
      </c>
      <c r="AB31" s="18" t="str">
        <f t="shared" si="4"/>
        <v>rokprognozy=2036 i lp=28</v>
      </c>
      <c r="AC31" s="18" t="str">
        <f t="shared" si="5"/>
        <v>rokprognozy=2037 i lp=28</v>
      </c>
      <c r="AD31" s="18" t="str">
        <f t="shared" si="5"/>
        <v>rokprognozy=2038 i lp=28</v>
      </c>
      <c r="AE31" s="18" t="str">
        <f t="shared" si="5"/>
        <v>rokprognozy=2039 i lp=28</v>
      </c>
      <c r="AF31" s="18" t="str">
        <f t="shared" si="5"/>
        <v>rokprognozy=2040 i lp=28</v>
      </c>
      <c r="AG31" s="18" t="str">
        <f t="shared" si="5"/>
        <v>rokprognozy=2041 i lp=28</v>
      </c>
      <c r="AH31" s="18" t="str">
        <f t="shared" si="5"/>
        <v>rokprognozy=2042 i lp=28</v>
      </c>
      <c r="AI31" s="18" t="str">
        <f t="shared" si="5"/>
        <v>rokprognozy=2043 i lp=28</v>
      </c>
      <c r="AJ31" s="18" t="str">
        <f t="shared" si="5"/>
        <v>rokprognozy=2044 i lp=28</v>
      </c>
      <c r="AK31" s="18" t="str">
        <f t="shared" si="5"/>
        <v>rokprognozy=2045 i lp=28</v>
      </c>
      <c r="AL31" s="18" t="str">
        <f t="shared" si="5"/>
        <v>rokprognozy=2046 i lp=28</v>
      </c>
      <c r="AM31" s="18" t="str">
        <f t="shared" si="5"/>
        <v>rokprognozy=2047 i lp=28</v>
      </c>
      <c r="AN31" s="18" t="str">
        <f t="shared" si="5"/>
        <v>rokprognozy=2048 i lp=28</v>
      </c>
      <c r="AO31" s="18" t="str">
        <f t="shared" si="5"/>
        <v>rokprognozy=2049 i lp=28</v>
      </c>
      <c r="AP31" s="18" t="str">
        <f t="shared" si="5"/>
        <v>rokprognozy=2050 i lp=28</v>
      </c>
    </row>
    <row r="32" spans="1:42" ht="49.5" customHeight="1">
      <c r="A32" s="8">
        <v>29</v>
      </c>
      <c r="B32" s="25" t="s">
        <v>111</v>
      </c>
      <c r="C32" s="29" t="s">
        <v>92</v>
      </c>
      <c r="D32" s="18" t="str">
        <f t="shared" si="6"/>
        <v>rokprognozy=2012 i lp=29</v>
      </c>
      <c r="E32" s="18" t="str">
        <f t="shared" si="6"/>
        <v>rokprognozy=2013 i lp=29</v>
      </c>
      <c r="F32" s="24" t="str">
        <f t="shared" si="6"/>
        <v>rokprognozy=2014 i lp=29</v>
      </c>
      <c r="G32" s="24" t="str">
        <f t="shared" si="6"/>
        <v>rokprognozy=2015 i lp=29</v>
      </c>
      <c r="H32" s="24" t="str">
        <f t="shared" si="6"/>
        <v>rokprognozy=2016 i lp=29</v>
      </c>
      <c r="I32" s="24" t="str">
        <f t="shared" si="6"/>
        <v>rokprognozy=2017 i lp=29</v>
      </c>
      <c r="J32" s="24" t="str">
        <f t="shared" si="6"/>
        <v>rokprognozy=2018 i lp=29</v>
      </c>
      <c r="K32" s="24" t="str">
        <f t="shared" si="6"/>
        <v>rokprognozy=2019 i lp=29</v>
      </c>
      <c r="L32" s="24" t="str">
        <f t="shared" si="6"/>
        <v>rokprognozy=2020 i lp=29</v>
      </c>
      <c r="M32" s="24" t="str">
        <f t="shared" si="4"/>
        <v>rokprognozy=2021 i lp=29</v>
      </c>
      <c r="N32" s="24" t="str">
        <f t="shared" si="4"/>
        <v>rokprognozy=2022 i lp=29</v>
      </c>
      <c r="O32" s="24" t="str">
        <f t="shared" si="4"/>
        <v>rokprognozy=2023 i lp=29</v>
      </c>
      <c r="P32" s="24" t="str">
        <f t="shared" si="4"/>
        <v>rokprognozy=2024 i lp=29</v>
      </c>
      <c r="Q32" s="24" t="str">
        <f t="shared" si="4"/>
        <v>rokprognozy=2025 i lp=29</v>
      </c>
      <c r="R32" s="24" t="str">
        <f t="shared" si="4"/>
        <v>rokprognozy=2026 i lp=29</v>
      </c>
      <c r="S32" s="24" t="str">
        <f t="shared" si="4"/>
        <v>rokprognozy=2027 i lp=29</v>
      </c>
      <c r="T32" s="24" t="str">
        <f t="shared" si="4"/>
        <v>rokprognozy=2028 i lp=29</v>
      </c>
      <c r="U32" s="24" t="str">
        <f t="shared" si="4"/>
        <v>rokprognozy=2029 i lp=29</v>
      </c>
      <c r="V32" s="24" t="str">
        <f t="shared" si="4"/>
        <v>rokprognozy=2030 i lp=29</v>
      </c>
      <c r="W32" s="24" t="str">
        <f t="shared" si="4"/>
        <v>rokprognozy=2031 i lp=29</v>
      </c>
      <c r="X32" s="24" t="str">
        <f t="shared" si="4"/>
        <v>rokprognozy=2032 i lp=29</v>
      </c>
      <c r="Y32" s="24" t="str">
        <f t="shared" si="4"/>
        <v>rokprognozy=2033 i lp=29</v>
      </c>
      <c r="Z32" s="24" t="str">
        <f t="shared" si="4"/>
        <v>rokprognozy=2034 i lp=29</v>
      </c>
      <c r="AA32" s="24" t="str">
        <f t="shared" si="4"/>
        <v>rokprognozy=2035 i lp=29</v>
      </c>
      <c r="AB32" s="24" t="str">
        <f>+"rokprognozy="&amp;AB$3&amp;" i lp="&amp;$A32</f>
        <v>rokprognozy=2036 i lp=29</v>
      </c>
      <c r="AC32" s="24" t="str">
        <f t="shared" si="5"/>
        <v>rokprognozy=2037 i lp=29</v>
      </c>
      <c r="AD32" s="24" t="str">
        <f t="shared" si="5"/>
        <v>rokprognozy=2038 i lp=29</v>
      </c>
      <c r="AE32" s="24" t="str">
        <f t="shared" si="5"/>
        <v>rokprognozy=2039 i lp=29</v>
      </c>
      <c r="AF32" s="24" t="str">
        <f t="shared" si="5"/>
        <v>rokprognozy=2040 i lp=29</v>
      </c>
      <c r="AG32" s="24" t="str">
        <f t="shared" si="5"/>
        <v>rokprognozy=2041 i lp=29</v>
      </c>
      <c r="AH32" s="24" t="str">
        <f t="shared" si="5"/>
        <v>rokprognozy=2042 i lp=29</v>
      </c>
      <c r="AI32" s="24" t="str">
        <f t="shared" si="5"/>
        <v>rokprognozy=2043 i lp=29</v>
      </c>
      <c r="AJ32" s="24" t="str">
        <f t="shared" si="5"/>
        <v>rokprognozy=2044 i lp=29</v>
      </c>
      <c r="AK32" s="24" t="str">
        <f t="shared" si="5"/>
        <v>rokprognozy=2045 i lp=29</v>
      </c>
      <c r="AL32" s="24" t="str">
        <f t="shared" si="5"/>
        <v>rokprognozy=2046 i lp=29</v>
      </c>
      <c r="AM32" s="24" t="str">
        <f t="shared" si="5"/>
        <v>rokprognozy=2047 i lp=29</v>
      </c>
      <c r="AN32" s="24" t="str">
        <f t="shared" si="5"/>
        <v>rokprognozy=2048 i lp=29</v>
      </c>
      <c r="AO32" s="24" t="str">
        <f t="shared" si="5"/>
        <v>rokprognozy=2049 i lp=29</v>
      </c>
      <c r="AP32" s="24" t="str">
        <f t="shared" si="5"/>
        <v>rokprognozy=2050 i lp=29</v>
      </c>
    </row>
    <row r="33" spans="1:42" ht="14.25">
      <c r="A33" s="8">
        <v>30</v>
      </c>
      <c r="B33" s="25">
        <v>11</v>
      </c>
      <c r="C33" s="29" t="s">
        <v>42</v>
      </c>
      <c r="D33" s="18" t="str">
        <f t="shared" si="6"/>
        <v>rokprognozy=2012 i lp=30</v>
      </c>
      <c r="E33" s="18" t="str">
        <f t="shared" si="6"/>
        <v>rokprognozy=2013 i lp=30</v>
      </c>
      <c r="F33" s="24" t="str">
        <f t="shared" si="6"/>
        <v>rokprognozy=2014 i lp=30</v>
      </c>
      <c r="G33" s="24" t="str">
        <f t="shared" si="6"/>
        <v>rokprognozy=2015 i lp=30</v>
      </c>
      <c r="H33" s="24" t="str">
        <f t="shared" si="6"/>
        <v>rokprognozy=2016 i lp=30</v>
      </c>
      <c r="I33" s="24" t="str">
        <f t="shared" si="6"/>
        <v>rokprognozy=2017 i lp=30</v>
      </c>
      <c r="J33" s="24" t="str">
        <f t="shared" si="6"/>
        <v>rokprognozy=2018 i lp=30</v>
      </c>
      <c r="K33" s="24" t="str">
        <f t="shared" si="6"/>
        <v>rokprognozy=2019 i lp=30</v>
      </c>
      <c r="L33" s="24" t="str">
        <f t="shared" si="6"/>
        <v>rokprognozy=2020 i lp=30</v>
      </c>
      <c r="M33" s="24" t="str">
        <f t="shared" si="6"/>
        <v>rokprognozy=2021 i lp=30</v>
      </c>
      <c r="N33" s="24" t="str">
        <f t="shared" si="6"/>
        <v>rokprognozy=2022 i lp=30</v>
      </c>
      <c r="O33" s="24" t="str">
        <f t="shared" si="6"/>
        <v>rokprognozy=2023 i lp=30</v>
      </c>
      <c r="P33" s="24" t="str">
        <f t="shared" si="6"/>
        <v>rokprognozy=2024 i lp=30</v>
      </c>
      <c r="Q33" s="24" t="str">
        <f t="shared" si="6"/>
        <v>rokprognozy=2025 i lp=30</v>
      </c>
      <c r="R33" s="24" t="str">
        <f t="shared" si="6"/>
        <v>rokprognozy=2026 i lp=30</v>
      </c>
      <c r="S33" s="24" t="str">
        <f t="shared" si="6"/>
        <v>rokprognozy=2027 i lp=30</v>
      </c>
      <c r="T33" s="24" t="str">
        <f aca="true" t="shared" si="7" ref="M33:AB49">+"rokprognozy="&amp;T$3&amp;" i lp="&amp;$A33</f>
        <v>rokprognozy=2028 i lp=30</v>
      </c>
      <c r="U33" s="24" t="str">
        <f t="shared" si="7"/>
        <v>rokprognozy=2029 i lp=30</v>
      </c>
      <c r="V33" s="24" t="str">
        <f t="shared" si="7"/>
        <v>rokprognozy=2030 i lp=30</v>
      </c>
      <c r="W33" s="24" t="str">
        <f t="shared" si="7"/>
        <v>rokprognozy=2031 i lp=30</v>
      </c>
      <c r="X33" s="24" t="str">
        <f t="shared" si="7"/>
        <v>rokprognozy=2032 i lp=30</v>
      </c>
      <c r="Y33" s="24" t="str">
        <f t="shared" si="7"/>
        <v>rokprognozy=2033 i lp=30</v>
      </c>
      <c r="Z33" s="24" t="str">
        <f t="shared" si="7"/>
        <v>rokprognozy=2034 i lp=30</v>
      </c>
      <c r="AA33" s="24" t="str">
        <f t="shared" si="7"/>
        <v>rokprognozy=2035 i lp=30</v>
      </c>
      <c r="AB33" s="24" t="str">
        <f t="shared" si="7"/>
        <v>rokprognozy=2036 i lp=30</v>
      </c>
      <c r="AC33" s="24" t="str">
        <f t="shared" si="5"/>
        <v>rokprognozy=2037 i lp=30</v>
      </c>
      <c r="AD33" s="24" t="str">
        <f t="shared" si="5"/>
        <v>rokprognozy=2038 i lp=30</v>
      </c>
      <c r="AE33" s="24" t="str">
        <f t="shared" si="5"/>
        <v>rokprognozy=2039 i lp=30</v>
      </c>
      <c r="AF33" s="24" t="str">
        <f t="shared" si="5"/>
        <v>rokprognozy=2040 i lp=30</v>
      </c>
      <c r="AG33" s="24" t="str">
        <f t="shared" si="5"/>
        <v>rokprognozy=2041 i lp=30</v>
      </c>
      <c r="AH33" s="24" t="str">
        <f t="shared" si="5"/>
        <v>rokprognozy=2042 i lp=30</v>
      </c>
      <c r="AI33" s="24" t="str">
        <f t="shared" si="5"/>
        <v>rokprognozy=2043 i lp=30</v>
      </c>
      <c r="AJ33" s="24" t="str">
        <f t="shared" si="5"/>
        <v>rokprognozy=2044 i lp=30</v>
      </c>
      <c r="AK33" s="24" t="str">
        <f t="shared" si="5"/>
        <v>rokprognozy=2045 i lp=30</v>
      </c>
      <c r="AL33" s="24" t="str">
        <f t="shared" si="5"/>
        <v>rokprognozy=2046 i lp=30</v>
      </c>
      <c r="AM33" s="24" t="str">
        <f t="shared" si="5"/>
        <v>rokprognozy=2047 i lp=30</v>
      </c>
      <c r="AN33" s="24" t="str">
        <f t="shared" si="5"/>
        <v>rokprognozy=2048 i lp=30</v>
      </c>
      <c r="AO33" s="24" t="str">
        <f t="shared" si="5"/>
        <v>rokprognozy=2049 i lp=30</v>
      </c>
      <c r="AP33" s="24" t="str">
        <f t="shared" si="5"/>
        <v>rokprognozy=2050 i lp=30</v>
      </c>
    </row>
    <row r="34" spans="1:42" ht="14.25">
      <c r="A34" s="8">
        <v>31</v>
      </c>
      <c r="B34" s="25" t="s">
        <v>112</v>
      </c>
      <c r="C34" s="29" t="s">
        <v>95</v>
      </c>
      <c r="D34" s="18" t="str">
        <f t="shared" si="6"/>
        <v>rokprognozy=2012 i lp=31</v>
      </c>
      <c r="E34" s="18" t="str">
        <f t="shared" si="6"/>
        <v>rokprognozy=2013 i lp=31</v>
      </c>
      <c r="F34" s="24" t="str">
        <f t="shared" si="6"/>
        <v>rokprognozy=2014 i lp=31</v>
      </c>
      <c r="G34" s="24" t="str">
        <f t="shared" si="6"/>
        <v>rokprognozy=2015 i lp=31</v>
      </c>
      <c r="H34" s="24" t="str">
        <f t="shared" si="6"/>
        <v>rokprognozy=2016 i lp=31</v>
      </c>
      <c r="I34" s="24" t="str">
        <f t="shared" si="6"/>
        <v>rokprognozy=2017 i lp=31</v>
      </c>
      <c r="J34" s="24" t="str">
        <f t="shared" si="6"/>
        <v>rokprognozy=2018 i lp=31</v>
      </c>
      <c r="K34" s="24" t="str">
        <f t="shared" si="6"/>
        <v>rokprognozy=2019 i lp=31</v>
      </c>
      <c r="L34" s="24" t="str">
        <f t="shared" si="6"/>
        <v>rokprognozy=2020 i lp=31</v>
      </c>
      <c r="M34" s="24" t="str">
        <f t="shared" si="7"/>
        <v>rokprognozy=2021 i lp=31</v>
      </c>
      <c r="N34" s="24" t="str">
        <f t="shared" si="7"/>
        <v>rokprognozy=2022 i lp=31</v>
      </c>
      <c r="O34" s="24" t="str">
        <f t="shared" si="7"/>
        <v>rokprognozy=2023 i lp=31</v>
      </c>
      <c r="P34" s="24" t="str">
        <f t="shared" si="7"/>
        <v>rokprognozy=2024 i lp=31</v>
      </c>
      <c r="Q34" s="24" t="str">
        <f t="shared" si="7"/>
        <v>rokprognozy=2025 i lp=31</v>
      </c>
      <c r="R34" s="24" t="str">
        <f t="shared" si="7"/>
        <v>rokprognozy=2026 i lp=31</v>
      </c>
      <c r="S34" s="24" t="str">
        <f t="shared" si="7"/>
        <v>rokprognozy=2027 i lp=31</v>
      </c>
      <c r="T34" s="24" t="str">
        <f t="shared" si="7"/>
        <v>rokprognozy=2028 i lp=31</v>
      </c>
      <c r="U34" s="24" t="str">
        <f t="shared" si="7"/>
        <v>rokprognozy=2029 i lp=31</v>
      </c>
      <c r="V34" s="24" t="str">
        <f t="shared" si="7"/>
        <v>rokprognozy=2030 i lp=31</v>
      </c>
      <c r="W34" s="24" t="str">
        <f t="shared" si="7"/>
        <v>rokprognozy=2031 i lp=31</v>
      </c>
      <c r="X34" s="24" t="str">
        <f t="shared" si="7"/>
        <v>rokprognozy=2032 i lp=31</v>
      </c>
      <c r="Y34" s="24" t="str">
        <f t="shared" si="7"/>
        <v>rokprognozy=2033 i lp=31</v>
      </c>
      <c r="Z34" s="24" t="str">
        <f t="shared" si="7"/>
        <v>rokprognozy=2034 i lp=31</v>
      </c>
      <c r="AA34" s="24" t="str">
        <f t="shared" si="7"/>
        <v>rokprognozy=2035 i lp=31</v>
      </c>
      <c r="AB34" s="24" t="str">
        <f t="shared" si="7"/>
        <v>rokprognozy=2036 i lp=31</v>
      </c>
      <c r="AC34" s="24" t="str">
        <f aca="true" t="shared" si="8" ref="AC34:AP52">+"rokprognozy="&amp;AC$3&amp;" i lp="&amp;$A34</f>
        <v>rokprognozy=2037 i lp=31</v>
      </c>
      <c r="AD34" s="24" t="str">
        <f t="shared" si="8"/>
        <v>rokprognozy=2038 i lp=31</v>
      </c>
      <c r="AE34" s="24" t="str">
        <f t="shared" si="8"/>
        <v>rokprognozy=2039 i lp=31</v>
      </c>
      <c r="AF34" s="24" t="str">
        <f t="shared" si="8"/>
        <v>rokprognozy=2040 i lp=31</v>
      </c>
      <c r="AG34" s="24" t="str">
        <f t="shared" si="8"/>
        <v>rokprognozy=2041 i lp=31</v>
      </c>
      <c r="AH34" s="24" t="str">
        <f t="shared" si="8"/>
        <v>rokprognozy=2042 i lp=31</v>
      </c>
      <c r="AI34" s="24" t="str">
        <f t="shared" si="8"/>
        <v>rokprognozy=2043 i lp=31</v>
      </c>
      <c r="AJ34" s="24" t="str">
        <f t="shared" si="8"/>
        <v>rokprognozy=2044 i lp=31</v>
      </c>
      <c r="AK34" s="24" t="str">
        <f t="shared" si="8"/>
        <v>rokprognozy=2045 i lp=31</v>
      </c>
      <c r="AL34" s="24" t="str">
        <f t="shared" si="8"/>
        <v>rokprognozy=2046 i lp=31</v>
      </c>
      <c r="AM34" s="24" t="str">
        <f t="shared" si="8"/>
        <v>rokprognozy=2047 i lp=31</v>
      </c>
      <c r="AN34" s="24" t="str">
        <f t="shared" si="8"/>
        <v>rokprognozy=2048 i lp=31</v>
      </c>
      <c r="AO34" s="24" t="str">
        <f t="shared" si="8"/>
        <v>rokprognozy=2049 i lp=31</v>
      </c>
      <c r="AP34" s="24" t="str">
        <f t="shared" si="8"/>
        <v>rokprognozy=2050 i lp=31</v>
      </c>
    </row>
    <row r="35" spans="1:42" ht="14.25">
      <c r="A35" s="8">
        <v>32</v>
      </c>
      <c r="B35" s="25">
        <v>12</v>
      </c>
      <c r="C35" s="29" t="s">
        <v>113</v>
      </c>
      <c r="D35" s="18" t="str">
        <f t="shared" si="6"/>
        <v>rokprognozy=2012 i lp=32</v>
      </c>
      <c r="E35" s="18" t="str">
        <f t="shared" si="6"/>
        <v>rokprognozy=2013 i lp=32</v>
      </c>
      <c r="F35" s="24" t="str">
        <f t="shared" si="6"/>
        <v>rokprognozy=2014 i lp=32</v>
      </c>
      <c r="G35" s="24" t="str">
        <f t="shared" si="6"/>
        <v>rokprognozy=2015 i lp=32</v>
      </c>
      <c r="H35" s="24" t="str">
        <f t="shared" si="6"/>
        <v>rokprognozy=2016 i lp=32</v>
      </c>
      <c r="I35" s="24" t="str">
        <f t="shared" si="6"/>
        <v>rokprognozy=2017 i lp=32</v>
      </c>
      <c r="J35" s="24" t="str">
        <f t="shared" si="6"/>
        <v>rokprognozy=2018 i lp=32</v>
      </c>
      <c r="K35" s="24" t="str">
        <f t="shared" si="6"/>
        <v>rokprognozy=2019 i lp=32</v>
      </c>
      <c r="L35" s="24" t="str">
        <f t="shared" si="6"/>
        <v>rokprognozy=2020 i lp=32</v>
      </c>
      <c r="M35" s="24" t="str">
        <f t="shared" si="7"/>
        <v>rokprognozy=2021 i lp=32</v>
      </c>
      <c r="N35" s="24" t="str">
        <f t="shared" si="7"/>
        <v>rokprognozy=2022 i lp=32</v>
      </c>
      <c r="O35" s="24" t="str">
        <f t="shared" si="7"/>
        <v>rokprognozy=2023 i lp=32</v>
      </c>
      <c r="P35" s="24" t="str">
        <f t="shared" si="7"/>
        <v>rokprognozy=2024 i lp=32</v>
      </c>
      <c r="Q35" s="24" t="str">
        <f t="shared" si="7"/>
        <v>rokprognozy=2025 i lp=32</v>
      </c>
      <c r="R35" s="24" t="str">
        <f t="shared" si="7"/>
        <v>rokprognozy=2026 i lp=32</v>
      </c>
      <c r="S35" s="24" t="str">
        <f t="shared" si="7"/>
        <v>rokprognozy=2027 i lp=32</v>
      </c>
      <c r="T35" s="24" t="str">
        <f t="shared" si="7"/>
        <v>rokprognozy=2028 i lp=32</v>
      </c>
      <c r="U35" s="24" t="str">
        <f t="shared" si="7"/>
        <v>rokprognozy=2029 i lp=32</v>
      </c>
      <c r="V35" s="24" t="str">
        <f t="shared" si="7"/>
        <v>rokprognozy=2030 i lp=32</v>
      </c>
      <c r="W35" s="24" t="str">
        <f t="shared" si="7"/>
        <v>rokprognozy=2031 i lp=32</v>
      </c>
      <c r="X35" s="24" t="str">
        <f t="shared" si="7"/>
        <v>rokprognozy=2032 i lp=32</v>
      </c>
      <c r="Y35" s="24" t="str">
        <f t="shared" si="7"/>
        <v>rokprognozy=2033 i lp=32</v>
      </c>
      <c r="Z35" s="24" t="str">
        <f t="shared" si="7"/>
        <v>rokprognozy=2034 i lp=32</v>
      </c>
      <c r="AA35" s="24" t="str">
        <f t="shared" si="7"/>
        <v>rokprognozy=2035 i lp=32</v>
      </c>
      <c r="AB35" s="24" t="str">
        <f t="shared" si="7"/>
        <v>rokprognozy=2036 i lp=32</v>
      </c>
      <c r="AC35" s="24" t="str">
        <f t="shared" si="8"/>
        <v>rokprognozy=2037 i lp=32</v>
      </c>
      <c r="AD35" s="24" t="str">
        <f t="shared" si="8"/>
        <v>rokprognozy=2038 i lp=32</v>
      </c>
      <c r="AE35" s="24" t="str">
        <f t="shared" si="8"/>
        <v>rokprognozy=2039 i lp=32</v>
      </c>
      <c r="AF35" s="24" t="str">
        <f t="shared" si="8"/>
        <v>rokprognozy=2040 i lp=32</v>
      </c>
      <c r="AG35" s="24" t="str">
        <f t="shared" si="8"/>
        <v>rokprognozy=2041 i lp=32</v>
      </c>
      <c r="AH35" s="24" t="str">
        <f t="shared" si="8"/>
        <v>rokprognozy=2042 i lp=32</v>
      </c>
      <c r="AI35" s="24" t="str">
        <f t="shared" si="8"/>
        <v>rokprognozy=2043 i lp=32</v>
      </c>
      <c r="AJ35" s="24" t="str">
        <f t="shared" si="8"/>
        <v>rokprognozy=2044 i lp=32</v>
      </c>
      <c r="AK35" s="24" t="str">
        <f t="shared" si="8"/>
        <v>rokprognozy=2045 i lp=32</v>
      </c>
      <c r="AL35" s="24" t="str">
        <f t="shared" si="8"/>
        <v>rokprognozy=2046 i lp=32</v>
      </c>
      <c r="AM35" s="24" t="str">
        <f t="shared" si="8"/>
        <v>rokprognozy=2047 i lp=32</v>
      </c>
      <c r="AN35" s="24" t="str">
        <f t="shared" si="8"/>
        <v>rokprognozy=2048 i lp=32</v>
      </c>
      <c r="AO35" s="24" t="str">
        <f t="shared" si="8"/>
        <v>rokprognozy=2049 i lp=32</v>
      </c>
      <c r="AP35" s="24" t="str">
        <f t="shared" si="8"/>
        <v>rokprognozy=2050 i lp=32</v>
      </c>
    </row>
    <row r="36" spans="1:42" ht="14.25">
      <c r="A36" s="8">
        <v>33</v>
      </c>
      <c r="B36" s="25">
        <v>13</v>
      </c>
      <c r="C36" s="29" t="s">
        <v>46</v>
      </c>
      <c r="D36" s="18" t="str">
        <f t="shared" si="6"/>
        <v>rokprognozy=2012 i lp=33</v>
      </c>
      <c r="E36" s="18" t="str">
        <f t="shared" si="6"/>
        <v>rokprognozy=2013 i lp=33</v>
      </c>
      <c r="F36" s="24" t="str">
        <f t="shared" si="6"/>
        <v>rokprognozy=2014 i lp=33</v>
      </c>
      <c r="G36" s="24" t="str">
        <f t="shared" si="6"/>
        <v>rokprognozy=2015 i lp=33</v>
      </c>
      <c r="H36" s="24" t="str">
        <f t="shared" si="6"/>
        <v>rokprognozy=2016 i lp=33</v>
      </c>
      <c r="I36" s="24" t="str">
        <f t="shared" si="6"/>
        <v>rokprognozy=2017 i lp=33</v>
      </c>
      <c r="J36" s="24" t="str">
        <f t="shared" si="6"/>
        <v>rokprognozy=2018 i lp=33</v>
      </c>
      <c r="K36" s="24" t="str">
        <f t="shared" si="6"/>
        <v>rokprognozy=2019 i lp=33</v>
      </c>
      <c r="L36" s="24" t="str">
        <f t="shared" si="6"/>
        <v>rokprognozy=2020 i lp=33</v>
      </c>
      <c r="M36" s="24" t="str">
        <f t="shared" si="7"/>
        <v>rokprognozy=2021 i lp=33</v>
      </c>
      <c r="N36" s="24" t="str">
        <f t="shared" si="7"/>
        <v>rokprognozy=2022 i lp=33</v>
      </c>
      <c r="O36" s="24" t="str">
        <f t="shared" si="7"/>
        <v>rokprognozy=2023 i lp=33</v>
      </c>
      <c r="P36" s="24" t="str">
        <f t="shared" si="7"/>
        <v>rokprognozy=2024 i lp=33</v>
      </c>
      <c r="Q36" s="24" t="str">
        <f t="shared" si="7"/>
        <v>rokprognozy=2025 i lp=33</v>
      </c>
      <c r="R36" s="24" t="str">
        <f t="shared" si="7"/>
        <v>rokprognozy=2026 i lp=33</v>
      </c>
      <c r="S36" s="24" t="str">
        <f t="shared" si="7"/>
        <v>rokprognozy=2027 i lp=33</v>
      </c>
      <c r="T36" s="24" t="str">
        <f t="shared" si="7"/>
        <v>rokprognozy=2028 i lp=33</v>
      </c>
      <c r="U36" s="24" t="str">
        <f t="shared" si="7"/>
        <v>rokprognozy=2029 i lp=33</v>
      </c>
      <c r="V36" s="24" t="str">
        <f t="shared" si="7"/>
        <v>rokprognozy=2030 i lp=33</v>
      </c>
      <c r="W36" s="24" t="str">
        <f t="shared" si="7"/>
        <v>rokprognozy=2031 i lp=33</v>
      </c>
      <c r="X36" s="24" t="str">
        <f t="shared" si="7"/>
        <v>rokprognozy=2032 i lp=33</v>
      </c>
      <c r="Y36" s="24" t="str">
        <f t="shared" si="7"/>
        <v>rokprognozy=2033 i lp=33</v>
      </c>
      <c r="Z36" s="24" t="str">
        <f t="shared" si="7"/>
        <v>rokprognozy=2034 i lp=33</v>
      </c>
      <c r="AA36" s="24" t="str">
        <f t="shared" si="7"/>
        <v>rokprognozy=2035 i lp=33</v>
      </c>
      <c r="AB36" s="24" t="str">
        <f t="shared" si="7"/>
        <v>rokprognozy=2036 i lp=33</v>
      </c>
      <c r="AC36" s="24" t="str">
        <f t="shared" si="8"/>
        <v>rokprognozy=2037 i lp=33</v>
      </c>
      <c r="AD36" s="24" t="str">
        <f t="shared" si="8"/>
        <v>rokprognozy=2038 i lp=33</v>
      </c>
      <c r="AE36" s="24" t="str">
        <f t="shared" si="8"/>
        <v>rokprognozy=2039 i lp=33</v>
      </c>
      <c r="AF36" s="24" t="str">
        <f t="shared" si="8"/>
        <v>rokprognozy=2040 i lp=33</v>
      </c>
      <c r="AG36" s="24" t="str">
        <f t="shared" si="8"/>
        <v>rokprognozy=2041 i lp=33</v>
      </c>
      <c r="AH36" s="24" t="str">
        <f t="shared" si="8"/>
        <v>rokprognozy=2042 i lp=33</v>
      </c>
      <c r="AI36" s="24" t="str">
        <f t="shared" si="8"/>
        <v>rokprognozy=2043 i lp=33</v>
      </c>
      <c r="AJ36" s="24" t="str">
        <f t="shared" si="8"/>
        <v>rokprognozy=2044 i lp=33</v>
      </c>
      <c r="AK36" s="24" t="str">
        <f t="shared" si="8"/>
        <v>rokprognozy=2045 i lp=33</v>
      </c>
      <c r="AL36" s="24" t="str">
        <f t="shared" si="8"/>
        <v>rokprognozy=2046 i lp=33</v>
      </c>
      <c r="AM36" s="24" t="str">
        <f t="shared" si="8"/>
        <v>rokprognozy=2047 i lp=33</v>
      </c>
      <c r="AN36" s="24" t="str">
        <f t="shared" si="8"/>
        <v>rokprognozy=2048 i lp=33</v>
      </c>
      <c r="AO36" s="24" t="str">
        <f t="shared" si="8"/>
        <v>rokprognozy=2049 i lp=33</v>
      </c>
      <c r="AP36" s="24" t="str">
        <f t="shared" si="8"/>
        <v>rokprognozy=2050 i lp=33</v>
      </c>
    </row>
    <row r="37" spans="1:42" ht="24">
      <c r="A37" s="8">
        <v>34</v>
      </c>
      <c r="B37" s="25" t="s">
        <v>114</v>
      </c>
      <c r="C37" s="29" t="s">
        <v>115</v>
      </c>
      <c r="D37" s="18" t="str">
        <f t="shared" si="6"/>
        <v>rokprognozy=2012 i lp=34</v>
      </c>
      <c r="E37" s="18" t="str">
        <f t="shared" si="6"/>
        <v>rokprognozy=2013 i lp=34</v>
      </c>
      <c r="F37" s="24" t="str">
        <f t="shared" si="6"/>
        <v>rokprognozy=2014 i lp=34</v>
      </c>
      <c r="G37" s="24" t="str">
        <f t="shared" si="6"/>
        <v>rokprognozy=2015 i lp=34</v>
      </c>
      <c r="H37" s="24" t="str">
        <f t="shared" si="6"/>
        <v>rokprognozy=2016 i lp=34</v>
      </c>
      <c r="I37" s="24" t="str">
        <f t="shared" si="6"/>
        <v>rokprognozy=2017 i lp=34</v>
      </c>
      <c r="J37" s="24" t="str">
        <f t="shared" si="6"/>
        <v>rokprognozy=2018 i lp=34</v>
      </c>
      <c r="K37" s="24" t="str">
        <f t="shared" si="6"/>
        <v>rokprognozy=2019 i lp=34</v>
      </c>
      <c r="L37" s="24" t="str">
        <f t="shared" si="6"/>
        <v>rokprognozy=2020 i lp=34</v>
      </c>
      <c r="M37" s="24" t="str">
        <f t="shared" si="7"/>
        <v>rokprognozy=2021 i lp=34</v>
      </c>
      <c r="N37" s="24" t="str">
        <f t="shared" si="7"/>
        <v>rokprognozy=2022 i lp=34</v>
      </c>
      <c r="O37" s="24" t="str">
        <f t="shared" si="7"/>
        <v>rokprognozy=2023 i lp=34</v>
      </c>
      <c r="P37" s="24" t="str">
        <f t="shared" si="7"/>
        <v>rokprognozy=2024 i lp=34</v>
      </c>
      <c r="Q37" s="24" t="str">
        <f t="shared" si="7"/>
        <v>rokprognozy=2025 i lp=34</v>
      </c>
      <c r="R37" s="24" t="str">
        <f t="shared" si="7"/>
        <v>rokprognozy=2026 i lp=34</v>
      </c>
      <c r="S37" s="24" t="str">
        <f t="shared" si="7"/>
        <v>rokprognozy=2027 i lp=34</v>
      </c>
      <c r="T37" s="24" t="str">
        <f t="shared" si="7"/>
        <v>rokprognozy=2028 i lp=34</v>
      </c>
      <c r="U37" s="24" t="str">
        <f t="shared" si="7"/>
        <v>rokprognozy=2029 i lp=34</v>
      </c>
      <c r="V37" s="24" t="str">
        <f t="shared" si="7"/>
        <v>rokprognozy=2030 i lp=34</v>
      </c>
      <c r="W37" s="24" t="str">
        <f t="shared" si="7"/>
        <v>rokprognozy=2031 i lp=34</v>
      </c>
      <c r="X37" s="24" t="str">
        <f t="shared" si="7"/>
        <v>rokprognozy=2032 i lp=34</v>
      </c>
      <c r="Y37" s="24" t="str">
        <f t="shared" si="7"/>
        <v>rokprognozy=2033 i lp=34</v>
      </c>
      <c r="Z37" s="24" t="str">
        <f t="shared" si="7"/>
        <v>rokprognozy=2034 i lp=34</v>
      </c>
      <c r="AA37" s="24" t="str">
        <f t="shared" si="7"/>
        <v>rokprognozy=2035 i lp=34</v>
      </c>
      <c r="AB37" s="24" t="str">
        <f t="shared" si="7"/>
        <v>rokprognozy=2036 i lp=34</v>
      </c>
      <c r="AC37" s="24" t="str">
        <f t="shared" si="8"/>
        <v>rokprognozy=2037 i lp=34</v>
      </c>
      <c r="AD37" s="24" t="str">
        <f t="shared" si="8"/>
        <v>rokprognozy=2038 i lp=34</v>
      </c>
      <c r="AE37" s="24" t="str">
        <f t="shared" si="8"/>
        <v>rokprognozy=2039 i lp=34</v>
      </c>
      <c r="AF37" s="24" t="str">
        <f t="shared" si="8"/>
        <v>rokprognozy=2040 i lp=34</v>
      </c>
      <c r="AG37" s="24" t="str">
        <f t="shared" si="8"/>
        <v>rokprognozy=2041 i lp=34</v>
      </c>
      <c r="AH37" s="24" t="str">
        <f t="shared" si="8"/>
        <v>rokprognozy=2042 i lp=34</v>
      </c>
      <c r="AI37" s="24" t="str">
        <f t="shared" si="8"/>
        <v>rokprognozy=2043 i lp=34</v>
      </c>
      <c r="AJ37" s="24" t="str">
        <f t="shared" si="8"/>
        <v>rokprognozy=2044 i lp=34</v>
      </c>
      <c r="AK37" s="24" t="str">
        <f t="shared" si="8"/>
        <v>rokprognozy=2045 i lp=34</v>
      </c>
      <c r="AL37" s="24" t="str">
        <f t="shared" si="8"/>
        <v>rokprognozy=2046 i lp=34</v>
      </c>
      <c r="AM37" s="24" t="str">
        <f t="shared" si="8"/>
        <v>rokprognozy=2047 i lp=34</v>
      </c>
      <c r="AN37" s="24" t="str">
        <f t="shared" si="8"/>
        <v>rokprognozy=2048 i lp=34</v>
      </c>
      <c r="AO37" s="24" t="str">
        <f t="shared" si="8"/>
        <v>rokprognozy=2049 i lp=34</v>
      </c>
      <c r="AP37" s="24" t="str">
        <f t="shared" si="8"/>
        <v>rokprognozy=2050 i lp=34</v>
      </c>
    </row>
    <row r="38" spans="1:42" ht="14.25">
      <c r="A38" s="8">
        <v>35</v>
      </c>
      <c r="B38" s="25">
        <v>14</v>
      </c>
      <c r="C38" s="29" t="s">
        <v>48</v>
      </c>
      <c r="D38" s="18" t="str">
        <f t="shared" si="6"/>
        <v>rokprognozy=2012 i lp=35</v>
      </c>
      <c r="E38" s="18" t="str">
        <f t="shared" si="6"/>
        <v>rokprognozy=2013 i lp=35</v>
      </c>
      <c r="F38" s="24" t="str">
        <f t="shared" si="6"/>
        <v>rokprognozy=2014 i lp=35</v>
      </c>
      <c r="G38" s="24" t="str">
        <f t="shared" si="6"/>
        <v>rokprognozy=2015 i lp=35</v>
      </c>
      <c r="H38" s="24" t="str">
        <f t="shared" si="6"/>
        <v>rokprognozy=2016 i lp=35</v>
      </c>
      <c r="I38" s="24" t="str">
        <f t="shared" si="6"/>
        <v>rokprognozy=2017 i lp=35</v>
      </c>
      <c r="J38" s="24" t="str">
        <f t="shared" si="6"/>
        <v>rokprognozy=2018 i lp=35</v>
      </c>
      <c r="K38" s="24" t="str">
        <f t="shared" si="6"/>
        <v>rokprognozy=2019 i lp=35</v>
      </c>
      <c r="L38" s="24" t="str">
        <f t="shared" si="6"/>
        <v>rokprognozy=2020 i lp=35</v>
      </c>
      <c r="M38" s="24" t="str">
        <f t="shared" si="7"/>
        <v>rokprognozy=2021 i lp=35</v>
      </c>
      <c r="N38" s="24" t="str">
        <f t="shared" si="7"/>
        <v>rokprognozy=2022 i lp=35</v>
      </c>
      <c r="O38" s="24" t="str">
        <f t="shared" si="7"/>
        <v>rokprognozy=2023 i lp=35</v>
      </c>
      <c r="P38" s="24" t="str">
        <f t="shared" si="7"/>
        <v>rokprognozy=2024 i lp=35</v>
      </c>
      <c r="Q38" s="24" t="str">
        <f t="shared" si="7"/>
        <v>rokprognozy=2025 i lp=35</v>
      </c>
      <c r="R38" s="24" t="str">
        <f t="shared" si="7"/>
        <v>rokprognozy=2026 i lp=35</v>
      </c>
      <c r="S38" s="24" t="str">
        <f t="shared" si="7"/>
        <v>rokprognozy=2027 i lp=35</v>
      </c>
      <c r="T38" s="24" t="str">
        <f t="shared" si="7"/>
        <v>rokprognozy=2028 i lp=35</v>
      </c>
      <c r="U38" s="24" t="str">
        <f t="shared" si="7"/>
        <v>rokprognozy=2029 i lp=35</v>
      </c>
      <c r="V38" s="24" t="str">
        <f t="shared" si="7"/>
        <v>rokprognozy=2030 i lp=35</v>
      </c>
      <c r="W38" s="24" t="str">
        <f t="shared" si="7"/>
        <v>rokprognozy=2031 i lp=35</v>
      </c>
      <c r="X38" s="24" t="str">
        <f t="shared" si="7"/>
        <v>rokprognozy=2032 i lp=35</v>
      </c>
      <c r="Y38" s="24" t="str">
        <f t="shared" si="7"/>
        <v>rokprognozy=2033 i lp=35</v>
      </c>
      <c r="Z38" s="24" t="str">
        <f t="shared" si="7"/>
        <v>rokprognozy=2034 i lp=35</v>
      </c>
      <c r="AA38" s="24" t="str">
        <f t="shared" si="7"/>
        <v>rokprognozy=2035 i lp=35</v>
      </c>
      <c r="AB38" s="24" t="str">
        <f t="shared" si="7"/>
        <v>rokprognozy=2036 i lp=35</v>
      </c>
      <c r="AC38" s="24" t="str">
        <f t="shared" si="8"/>
        <v>rokprognozy=2037 i lp=35</v>
      </c>
      <c r="AD38" s="24" t="str">
        <f t="shared" si="8"/>
        <v>rokprognozy=2038 i lp=35</v>
      </c>
      <c r="AE38" s="24" t="str">
        <f t="shared" si="8"/>
        <v>rokprognozy=2039 i lp=35</v>
      </c>
      <c r="AF38" s="24" t="str">
        <f t="shared" si="8"/>
        <v>rokprognozy=2040 i lp=35</v>
      </c>
      <c r="AG38" s="24" t="str">
        <f t="shared" si="8"/>
        <v>rokprognozy=2041 i lp=35</v>
      </c>
      <c r="AH38" s="24" t="str">
        <f t="shared" si="8"/>
        <v>rokprognozy=2042 i lp=35</v>
      </c>
      <c r="AI38" s="24" t="str">
        <f t="shared" si="8"/>
        <v>rokprognozy=2043 i lp=35</v>
      </c>
      <c r="AJ38" s="24" t="str">
        <f t="shared" si="8"/>
        <v>rokprognozy=2044 i lp=35</v>
      </c>
      <c r="AK38" s="24" t="str">
        <f t="shared" si="8"/>
        <v>rokprognozy=2045 i lp=35</v>
      </c>
      <c r="AL38" s="24" t="str">
        <f t="shared" si="8"/>
        <v>rokprognozy=2046 i lp=35</v>
      </c>
      <c r="AM38" s="24" t="str">
        <f t="shared" si="8"/>
        <v>rokprognozy=2047 i lp=35</v>
      </c>
      <c r="AN38" s="24" t="str">
        <f t="shared" si="8"/>
        <v>rokprognozy=2048 i lp=35</v>
      </c>
      <c r="AO38" s="24" t="str">
        <f t="shared" si="8"/>
        <v>rokprognozy=2049 i lp=35</v>
      </c>
      <c r="AP38" s="24" t="str">
        <f t="shared" si="8"/>
        <v>rokprognozy=2050 i lp=35</v>
      </c>
    </row>
    <row r="39" spans="1:42" ht="36">
      <c r="A39" s="8">
        <v>36</v>
      </c>
      <c r="B39" s="25">
        <v>15</v>
      </c>
      <c r="C39" s="29" t="s">
        <v>116</v>
      </c>
      <c r="D39" s="18" t="str">
        <f t="shared" si="6"/>
        <v>rokprognozy=2012 i lp=36</v>
      </c>
      <c r="E39" s="18" t="str">
        <f t="shared" si="6"/>
        <v>rokprognozy=2013 i lp=36</v>
      </c>
      <c r="F39" s="24" t="str">
        <f t="shared" si="6"/>
        <v>rokprognozy=2014 i lp=36</v>
      </c>
      <c r="G39" s="24" t="str">
        <f t="shared" si="6"/>
        <v>rokprognozy=2015 i lp=36</v>
      </c>
      <c r="H39" s="24" t="str">
        <f t="shared" si="6"/>
        <v>rokprognozy=2016 i lp=36</v>
      </c>
      <c r="I39" s="24" t="str">
        <f t="shared" si="6"/>
        <v>rokprognozy=2017 i lp=36</v>
      </c>
      <c r="J39" s="24" t="str">
        <f t="shared" si="6"/>
        <v>rokprognozy=2018 i lp=36</v>
      </c>
      <c r="K39" s="24" t="str">
        <f t="shared" si="6"/>
        <v>rokprognozy=2019 i lp=36</v>
      </c>
      <c r="L39" s="24" t="str">
        <f t="shared" si="6"/>
        <v>rokprognozy=2020 i lp=36</v>
      </c>
      <c r="M39" s="24" t="str">
        <f t="shared" si="7"/>
        <v>rokprognozy=2021 i lp=36</v>
      </c>
      <c r="N39" s="24" t="str">
        <f t="shared" si="7"/>
        <v>rokprognozy=2022 i lp=36</v>
      </c>
      <c r="O39" s="24" t="str">
        <f t="shared" si="7"/>
        <v>rokprognozy=2023 i lp=36</v>
      </c>
      <c r="P39" s="24" t="str">
        <f t="shared" si="7"/>
        <v>rokprognozy=2024 i lp=36</v>
      </c>
      <c r="Q39" s="24" t="str">
        <f t="shared" si="7"/>
        <v>rokprognozy=2025 i lp=36</v>
      </c>
      <c r="R39" s="24" t="str">
        <f t="shared" si="7"/>
        <v>rokprognozy=2026 i lp=36</v>
      </c>
      <c r="S39" s="24" t="str">
        <f t="shared" si="7"/>
        <v>rokprognozy=2027 i lp=36</v>
      </c>
      <c r="T39" s="24" t="str">
        <f t="shared" si="7"/>
        <v>rokprognozy=2028 i lp=36</v>
      </c>
      <c r="U39" s="24" t="str">
        <f t="shared" si="7"/>
        <v>rokprognozy=2029 i lp=36</v>
      </c>
      <c r="V39" s="24" t="str">
        <f t="shared" si="7"/>
        <v>rokprognozy=2030 i lp=36</v>
      </c>
      <c r="W39" s="24" t="str">
        <f t="shared" si="7"/>
        <v>rokprognozy=2031 i lp=36</v>
      </c>
      <c r="X39" s="24" t="str">
        <f t="shared" si="7"/>
        <v>rokprognozy=2032 i lp=36</v>
      </c>
      <c r="Y39" s="24" t="str">
        <f t="shared" si="7"/>
        <v>rokprognozy=2033 i lp=36</v>
      </c>
      <c r="Z39" s="24" t="str">
        <f t="shared" si="7"/>
        <v>rokprognozy=2034 i lp=36</v>
      </c>
      <c r="AA39" s="24" t="str">
        <f t="shared" si="7"/>
        <v>rokprognozy=2035 i lp=36</v>
      </c>
      <c r="AB39" s="24" t="str">
        <f t="shared" si="7"/>
        <v>rokprognozy=2036 i lp=36</v>
      </c>
      <c r="AC39" s="24" t="str">
        <f t="shared" si="8"/>
        <v>rokprognozy=2037 i lp=36</v>
      </c>
      <c r="AD39" s="24" t="str">
        <f t="shared" si="8"/>
        <v>rokprognozy=2038 i lp=36</v>
      </c>
      <c r="AE39" s="24" t="str">
        <f t="shared" si="8"/>
        <v>rokprognozy=2039 i lp=36</v>
      </c>
      <c r="AF39" s="24" t="str">
        <f t="shared" si="8"/>
        <v>rokprognozy=2040 i lp=36</v>
      </c>
      <c r="AG39" s="24" t="str">
        <f t="shared" si="8"/>
        <v>rokprognozy=2041 i lp=36</v>
      </c>
      <c r="AH39" s="24" t="str">
        <f t="shared" si="8"/>
        <v>rokprognozy=2042 i lp=36</v>
      </c>
      <c r="AI39" s="24" t="str">
        <f t="shared" si="8"/>
        <v>rokprognozy=2043 i lp=36</v>
      </c>
      <c r="AJ39" s="24" t="str">
        <f t="shared" si="8"/>
        <v>rokprognozy=2044 i lp=36</v>
      </c>
      <c r="AK39" s="24" t="str">
        <f t="shared" si="8"/>
        <v>rokprognozy=2045 i lp=36</v>
      </c>
      <c r="AL39" s="24" t="str">
        <f t="shared" si="8"/>
        <v>rokprognozy=2046 i lp=36</v>
      </c>
      <c r="AM39" s="24" t="str">
        <f t="shared" si="8"/>
        <v>rokprognozy=2047 i lp=36</v>
      </c>
      <c r="AN39" s="24" t="str">
        <f t="shared" si="8"/>
        <v>rokprognozy=2048 i lp=36</v>
      </c>
      <c r="AO39" s="24" t="str">
        <f t="shared" si="8"/>
        <v>rokprognozy=2049 i lp=36</v>
      </c>
      <c r="AP39" s="24" t="str">
        <f t="shared" si="8"/>
        <v>rokprognozy=2050 i lp=36</v>
      </c>
    </row>
    <row r="40" spans="1:42" ht="24">
      <c r="A40" s="8">
        <v>37</v>
      </c>
      <c r="B40" s="25">
        <v>16</v>
      </c>
      <c r="C40" s="29" t="s">
        <v>117</v>
      </c>
      <c r="D40" s="18" t="str">
        <f t="shared" si="6"/>
        <v>rokprognozy=2012 i lp=37</v>
      </c>
      <c r="E40" s="18" t="str">
        <f t="shared" si="6"/>
        <v>rokprognozy=2013 i lp=37</v>
      </c>
      <c r="F40" s="24" t="str">
        <f t="shared" si="6"/>
        <v>rokprognozy=2014 i lp=37</v>
      </c>
      <c r="G40" s="24" t="str">
        <f t="shared" si="6"/>
        <v>rokprognozy=2015 i lp=37</v>
      </c>
      <c r="H40" s="24" t="str">
        <f t="shared" si="6"/>
        <v>rokprognozy=2016 i lp=37</v>
      </c>
      <c r="I40" s="24" t="str">
        <f t="shared" si="6"/>
        <v>rokprognozy=2017 i lp=37</v>
      </c>
      <c r="J40" s="24" t="str">
        <f t="shared" si="6"/>
        <v>rokprognozy=2018 i lp=37</v>
      </c>
      <c r="K40" s="24" t="str">
        <f t="shared" si="6"/>
        <v>rokprognozy=2019 i lp=37</v>
      </c>
      <c r="L40" s="24" t="str">
        <f t="shared" si="6"/>
        <v>rokprognozy=2020 i lp=37</v>
      </c>
      <c r="M40" s="24" t="str">
        <f t="shared" si="7"/>
        <v>rokprognozy=2021 i lp=37</v>
      </c>
      <c r="N40" s="24" t="str">
        <f t="shared" si="7"/>
        <v>rokprognozy=2022 i lp=37</v>
      </c>
      <c r="O40" s="24" t="str">
        <f t="shared" si="7"/>
        <v>rokprognozy=2023 i lp=37</v>
      </c>
      <c r="P40" s="24" t="str">
        <f t="shared" si="7"/>
        <v>rokprognozy=2024 i lp=37</v>
      </c>
      <c r="Q40" s="24" t="str">
        <f t="shared" si="7"/>
        <v>rokprognozy=2025 i lp=37</v>
      </c>
      <c r="R40" s="24" t="str">
        <f t="shared" si="7"/>
        <v>rokprognozy=2026 i lp=37</v>
      </c>
      <c r="S40" s="24" t="str">
        <f t="shared" si="7"/>
        <v>rokprognozy=2027 i lp=37</v>
      </c>
      <c r="T40" s="24" t="str">
        <f t="shared" si="7"/>
        <v>rokprognozy=2028 i lp=37</v>
      </c>
      <c r="U40" s="24" t="str">
        <f t="shared" si="7"/>
        <v>rokprognozy=2029 i lp=37</v>
      </c>
      <c r="V40" s="24" t="str">
        <f t="shared" si="7"/>
        <v>rokprognozy=2030 i lp=37</v>
      </c>
      <c r="W40" s="24" t="str">
        <f t="shared" si="7"/>
        <v>rokprognozy=2031 i lp=37</v>
      </c>
      <c r="X40" s="24" t="str">
        <f t="shared" si="7"/>
        <v>rokprognozy=2032 i lp=37</v>
      </c>
      <c r="Y40" s="24" t="str">
        <f t="shared" si="7"/>
        <v>rokprognozy=2033 i lp=37</v>
      </c>
      <c r="Z40" s="24" t="str">
        <f t="shared" si="7"/>
        <v>rokprognozy=2034 i lp=37</v>
      </c>
      <c r="AA40" s="24" t="str">
        <f t="shared" si="7"/>
        <v>rokprognozy=2035 i lp=37</v>
      </c>
      <c r="AB40" s="24" t="str">
        <f t="shared" si="7"/>
        <v>rokprognozy=2036 i lp=37</v>
      </c>
      <c r="AC40" s="24" t="str">
        <f t="shared" si="8"/>
        <v>rokprognozy=2037 i lp=37</v>
      </c>
      <c r="AD40" s="24" t="str">
        <f t="shared" si="8"/>
        <v>rokprognozy=2038 i lp=37</v>
      </c>
      <c r="AE40" s="24" t="str">
        <f t="shared" si="8"/>
        <v>rokprognozy=2039 i lp=37</v>
      </c>
      <c r="AF40" s="24" t="str">
        <f t="shared" si="8"/>
        <v>rokprognozy=2040 i lp=37</v>
      </c>
      <c r="AG40" s="24" t="str">
        <f t="shared" si="8"/>
        <v>rokprognozy=2041 i lp=37</v>
      </c>
      <c r="AH40" s="24" t="str">
        <f t="shared" si="8"/>
        <v>rokprognozy=2042 i lp=37</v>
      </c>
      <c r="AI40" s="24" t="str">
        <f t="shared" si="8"/>
        <v>rokprognozy=2043 i lp=37</v>
      </c>
      <c r="AJ40" s="24" t="str">
        <f t="shared" si="8"/>
        <v>rokprognozy=2044 i lp=37</v>
      </c>
      <c r="AK40" s="24" t="str">
        <f t="shared" si="8"/>
        <v>rokprognozy=2045 i lp=37</v>
      </c>
      <c r="AL40" s="24" t="str">
        <f t="shared" si="8"/>
        <v>rokprognozy=2046 i lp=37</v>
      </c>
      <c r="AM40" s="24" t="str">
        <f t="shared" si="8"/>
        <v>rokprognozy=2047 i lp=37</v>
      </c>
      <c r="AN40" s="24" t="str">
        <f t="shared" si="8"/>
        <v>rokprognozy=2048 i lp=37</v>
      </c>
      <c r="AO40" s="24" t="str">
        <f t="shared" si="8"/>
        <v>rokprognozy=2049 i lp=37</v>
      </c>
      <c r="AP40" s="24" t="str">
        <f t="shared" si="8"/>
        <v>rokprognozy=2050 i lp=37</v>
      </c>
    </row>
    <row r="41" spans="1:42" ht="14.25">
      <c r="A41" s="8">
        <v>38</v>
      </c>
      <c r="B41" s="25">
        <v>17</v>
      </c>
      <c r="C41" s="29" t="s">
        <v>68</v>
      </c>
      <c r="D41" s="18" t="str">
        <f t="shared" si="6"/>
        <v>rokprognozy=2012 i lp=38</v>
      </c>
      <c r="E41" s="18" t="str">
        <f t="shared" si="6"/>
        <v>rokprognozy=2013 i lp=38</v>
      </c>
      <c r="F41" s="24" t="str">
        <f t="shared" si="6"/>
        <v>rokprognozy=2014 i lp=38</v>
      </c>
      <c r="G41" s="24" t="str">
        <f t="shared" si="6"/>
        <v>rokprognozy=2015 i lp=38</v>
      </c>
      <c r="H41" s="24" t="str">
        <f t="shared" si="6"/>
        <v>rokprognozy=2016 i lp=38</v>
      </c>
      <c r="I41" s="24" t="str">
        <f t="shared" si="6"/>
        <v>rokprognozy=2017 i lp=38</v>
      </c>
      <c r="J41" s="24" t="str">
        <f t="shared" si="6"/>
        <v>rokprognozy=2018 i lp=38</v>
      </c>
      <c r="K41" s="24" t="str">
        <f t="shared" si="6"/>
        <v>rokprognozy=2019 i lp=38</v>
      </c>
      <c r="L41" s="24" t="str">
        <f t="shared" si="6"/>
        <v>rokprognozy=2020 i lp=38</v>
      </c>
      <c r="M41" s="24" t="str">
        <f t="shared" si="7"/>
        <v>rokprognozy=2021 i lp=38</v>
      </c>
      <c r="N41" s="24" t="str">
        <f t="shared" si="7"/>
        <v>rokprognozy=2022 i lp=38</v>
      </c>
      <c r="O41" s="24" t="str">
        <f t="shared" si="7"/>
        <v>rokprognozy=2023 i lp=38</v>
      </c>
      <c r="P41" s="24" t="str">
        <f t="shared" si="7"/>
        <v>rokprognozy=2024 i lp=38</v>
      </c>
      <c r="Q41" s="24" t="str">
        <f t="shared" si="7"/>
        <v>rokprognozy=2025 i lp=38</v>
      </c>
      <c r="R41" s="24" t="str">
        <f t="shared" si="7"/>
        <v>rokprognozy=2026 i lp=38</v>
      </c>
      <c r="S41" s="24" t="str">
        <f t="shared" si="7"/>
        <v>rokprognozy=2027 i lp=38</v>
      </c>
      <c r="T41" s="24" t="str">
        <f t="shared" si="7"/>
        <v>rokprognozy=2028 i lp=38</v>
      </c>
      <c r="U41" s="24" t="str">
        <f t="shared" si="7"/>
        <v>rokprognozy=2029 i lp=38</v>
      </c>
      <c r="V41" s="24" t="str">
        <f t="shared" si="7"/>
        <v>rokprognozy=2030 i lp=38</v>
      </c>
      <c r="W41" s="24" t="str">
        <f t="shared" si="7"/>
        <v>rokprognozy=2031 i lp=38</v>
      </c>
      <c r="X41" s="24" t="str">
        <f t="shared" si="7"/>
        <v>rokprognozy=2032 i lp=38</v>
      </c>
      <c r="Y41" s="24" t="str">
        <f t="shared" si="7"/>
        <v>rokprognozy=2033 i lp=38</v>
      </c>
      <c r="Z41" s="24" t="str">
        <f t="shared" si="7"/>
        <v>rokprognozy=2034 i lp=38</v>
      </c>
      <c r="AA41" s="24" t="str">
        <f t="shared" si="7"/>
        <v>rokprognozy=2035 i lp=38</v>
      </c>
      <c r="AB41" s="24" t="str">
        <f t="shared" si="7"/>
        <v>rokprognozy=2036 i lp=38</v>
      </c>
      <c r="AC41" s="24" t="str">
        <f t="shared" si="8"/>
        <v>rokprognozy=2037 i lp=38</v>
      </c>
      <c r="AD41" s="24" t="str">
        <f t="shared" si="8"/>
        <v>rokprognozy=2038 i lp=38</v>
      </c>
      <c r="AE41" s="24" t="str">
        <f t="shared" si="8"/>
        <v>rokprognozy=2039 i lp=38</v>
      </c>
      <c r="AF41" s="24" t="str">
        <f t="shared" si="8"/>
        <v>rokprognozy=2040 i lp=38</v>
      </c>
      <c r="AG41" s="24" t="str">
        <f t="shared" si="8"/>
        <v>rokprognozy=2041 i lp=38</v>
      </c>
      <c r="AH41" s="24" t="str">
        <f t="shared" si="8"/>
        <v>rokprognozy=2042 i lp=38</v>
      </c>
      <c r="AI41" s="24" t="str">
        <f t="shared" si="8"/>
        <v>rokprognozy=2043 i lp=38</v>
      </c>
      <c r="AJ41" s="24" t="str">
        <f t="shared" si="8"/>
        <v>rokprognozy=2044 i lp=38</v>
      </c>
      <c r="AK41" s="24" t="str">
        <f t="shared" si="8"/>
        <v>rokprognozy=2045 i lp=38</v>
      </c>
      <c r="AL41" s="24" t="str">
        <f t="shared" si="8"/>
        <v>rokprognozy=2046 i lp=38</v>
      </c>
      <c r="AM41" s="24" t="str">
        <f t="shared" si="8"/>
        <v>rokprognozy=2047 i lp=38</v>
      </c>
      <c r="AN41" s="24" t="str">
        <f t="shared" si="8"/>
        <v>rokprognozy=2048 i lp=38</v>
      </c>
      <c r="AO41" s="24" t="str">
        <f t="shared" si="8"/>
        <v>rokprognozy=2049 i lp=38</v>
      </c>
      <c r="AP41" s="24" t="str">
        <f t="shared" si="8"/>
        <v>rokprognozy=2050 i lp=38</v>
      </c>
    </row>
    <row r="42" spans="1:42" ht="14.25">
      <c r="A42" s="8">
        <v>39</v>
      </c>
      <c r="B42" s="25" t="s">
        <v>118</v>
      </c>
      <c r="C42" s="29" t="s">
        <v>119</v>
      </c>
      <c r="D42" s="18" t="str">
        <f t="shared" si="6"/>
        <v>rokprognozy=2012 i lp=39</v>
      </c>
      <c r="E42" s="18" t="str">
        <f t="shared" si="6"/>
        <v>rokprognozy=2013 i lp=39</v>
      </c>
      <c r="F42" s="24" t="str">
        <f t="shared" si="6"/>
        <v>rokprognozy=2014 i lp=39</v>
      </c>
      <c r="G42" s="24" t="str">
        <f t="shared" si="6"/>
        <v>rokprognozy=2015 i lp=39</v>
      </c>
      <c r="H42" s="24" t="str">
        <f t="shared" si="6"/>
        <v>rokprognozy=2016 i lp=39</v>
      </c>
      <c r="I42" s="24" t="str">
        <f t="shared" si="6"/>
        <v>rokprognozy=2017 i lp=39</v>
      </c>
      <c r="J42" s="24" t="str">
        <f t="shared" si="6"/>
        <v>rokprognozy=2018 i lp=39</v>
      </c>
      <c r="K42" s="24" t="str">
        <f t="shared" si="6"/>
        <v>rokprognozy=2019 i lp=39</v>
      </c>
      <c r="L42" s="24" t="str">
        <f t="shared" si="6"/>
        <v>rokprognozy=2020 i lp=39</v>
      </c>
      <c r="M42" s="24" t="str">
        <f t="shared" si="7"/>
        <v>rokprognozy=2021 i lp=39</v>
      </c>
      <c r="N42" s="24" t="str">
        <f t="shared" si="7"/>
        <v>rokprognozy=2022 i lp=39</v>
      </c>
      <c r="O42" s="24" t="str">
        <f t="shared" si="7"/>
        <v>rokprognozy=2023 i lp=39</v>
      </c>
      <c r="P42" s="24" t="str">
        <f t="shared" si="7"/>
        <v>rokprognozy=2024 i lp=39</v>
      </c>
      <c r="Q42" s="24" t="str">
        <f t="shared" si="7"/>
        <v>rokprognozy=2025 i lp=39</v>
      </c>
      <c r="R42" s="24" t="str">
        <f t="shared" si="7"/>
        <v>rokprognozy=2026 i lp=39</v>
      </c>
      <c r="S42" s="24" t="str">
        <f t="shared" si="7"/>
        <v>rokprognozy=2027 i lp=39</v>
      </c>
      <c r="T42" s="24" t="str">
        <f t="shared" si="7"/>
        <v>rokprognozy=2028 i lp=39</v>
      </c>
      <c r="U42" s="24" t="str">
        <f t="shared" si="7"/>
        <v>rokprognozy=2029 i lp=39</v>
      </c>
      <c r="V42" s="24" t="str">
        <f t="shared" si="7"/>
        <v>rokprognozy=2030 i lp=39</v>
      </c>
      <c r="W42" s="24" t="str">
        <f t="shared" si="7"/>
        <v>rokprognozy=2031 i lp=39</v>
      </c>
      <c r="X42" s="24" t="str">
        <f t="shared" si="7"/>
        <v>rokprognozy=2032 i lp=39</v>
      </c>
      <c r="Y42" s="24" t="str">
        <f t="shared" si="7"/>
        <v>rokprognozy=2033 i lp=39</v>
      </c>
      <c r="Z42" s="24" t="str">
        <f t="shared" si="7"/>
        <v>rokprognozy=2034 i lp=39</v>
      </c>
      <c r="AA42" s="24" t="str">
        <f t="shared" si="7"/>
        <v>rokprognozy=2035 i lp=39</v>
      </c>
      <c r="AB42" s="24" t="str">
        <f t="shared" si="7"/>
        <v>rokprognozy=2036 i lp=39</v>
      </c>
      <c r="AC42" s="24" t="str">
        <f t="shared" si="8"/>
        <v>rokprognozy=2037 i lp=39</v>
      </c>
      <c r="AD42" s="24" t="str">
        <f t="shared" si="8"/>
        <v>rokprognozy=2038 i lp=39</v>
      </c>
      <c r="AE42" s="24" t="str">
        <f t="shared" si="8"/>
        <v>rokprognozy=2039 i lp=39</v>
      </c>
      <c r="AF42" s="24" t="str">
        <f t="shared" si="8"/>
        <v>rokprognozy=2040 i lp=39</v>
      </c>
      <c r="AG42" s="24" t="str">
        <f t="shared" si="8"/>
        <v>rokprognozy=2041 i lp=39</v>
      </c>
      <c r="AH42" s="24" t="str">
        <f t="shared" si="8"/>
        <v>rokprognozy=2042 i lp=39</v>
      </c>
      <c r="AI42" s="24" t="str">
        <f t="shared" si="8"/>
        <v>rokprognozy=2043 i lp=39</v>
      </c>
      <c r="AJ42" s="24" t="str">
        <f t="shared" si="8"/>
        <v>rokprognozy=2044 i lp=39</v>
      </c>
      <c r="AK42" s="24" t="str">
        <f t="shared" si="8"/>
        <v>rokprognozy=2045 i lp=39</v>
      </c>
      <c r="AL42" s="24" t="str">
        <f t="shared" si="8"/>
        <v>rokprognozy=2046 i lp=39</v>
      </c>
      <c r="AM42" s="24" t="str">
        <f t="shared" si="8"/>
        <v>rokprognozy=2047 i lp=39</v>
      </c>
      <c r="AN42" s="24" t="str">
        <f t="shared" si="8"/>
        <v>rokprognozy=2048 i lp=39</v>
      </c>
      <c r="AO42" s="24" t="str">
        <f t="shared" si="8"/>
        <v>rokprognozy=2049 i lp=39</v>
      </c>
      <c r="AP42" s="24" t="str">
        <f t="shared" si="8"/>
        <v>rokprognozy=2050 i lp=39</v>
      </c>
    </row>
    <row r="43" spans="1:42" ht="14.25">
      <c r="A43" s="8">
        <v>40</v>
      </c>
      <c r="B43" s="25">
        <v>18</v>
      </c>
      <c r="C43" s="29" t="s">
        <v>49</v>
      </c>
      <c r="D43" s="18" t="str">
        <f t="shared" si="6"/>
        <v>rokprognozy=2012 i lp=40</v>
      </c>
      <c r="E43" s="18" t="str">
        <f t="shared" si="6"/>
        <v>rokprognozy=2013 i lp=40</v>
      </c>
      <c r="F43" s="24" t="str">
        <f t="shared" si="6"/>
        <v>rokprognozy=2014 i lp=40</v>
      </c>
      <c r="G43" s="24" t="str">
        <f t="shared" si="6"/>
        <v>rokprognozy=2015 i lp=40</v>
      </c>
      <c r="H43" s="24" t="str">
        <f t="shared" si="6"/>
        <v>rokprognozy=2016 i lp=40</v>
      </c>
      <c r="I43" s="24" t="str">
        <f t="shared" si="6"/>
        <v>rokprognozy=2017 i lp=40</v>
      </c>
      <c r="J43" s="24" t="str">
        <f t="shared" si="6"/>
        <v>rokprognozy=2018 i lp=40</v>
      </c>
      <c r="K43" s="24" t="str">
        <f t="shared" si="6"/>
        <v>rokprognozy=2019 i lp=40</v>
      </c>
      <c r="L43" s="24" t="str">
        <f t="shared" si="6"/>
        <v>rokprognozy=2020 i lp=40</v>
      </c>
      <c r="M43" s="24" t="str">
        <f t="shared" si="7"/>
        <v>rokprognozy=2021 i lp=40</v>
      </c>
      <c r="N43" s="24" t="str">
        <f t="shared" si="7"/>
        <v>rokprognozy=2022 i lp=40</v>
      </c>
      <c r="O43" s="24" t="str">
        <f t="shared" si="7"/>
        <v>rokprognozy=2023 i lp=40</v>
      </c>
      <c r="P43" s="24" t="str">
        <f t="shared" si="7"/>
        <v>rokprognozy=2024 i lp=40</v>
      </c>
      <c r="Q43" s="24" t="str">
        <f t="shared" si="7"/>
        <v>rokprognozy=2025 i lp=40</v>
      </c>
      <c r="R43" s="24" t="str">
        <f t="shared" si="7"/>
        <v>rokprognozy=2026 i lp=40</v>
      </c>
      <c r="S43" s="24" t="str">
        <f t="shared" si="7"/>
        <v>rokprognozy=2027 i lp=40</v>
      </c>
      <c r="T43" s="24" t="str">
        <f t="shared" si="7"/>
        <v>rokprognozy=2028 i lp=40</v>
      </c>
      <c r="U43" s="24" t="str">
        <f t="shared" si="7"/>
        <v>rokprognozy=2029 i lp=40</v>
      </c>
      <c r="V43" s="24" t="str">
        <f t="shared" si="7"/>
        <v>rokprognozy=2030 i lp=40</v>
      </c>
      <c r="W43" s="24" t="str">
        <f t="shared" si="7"/>
        <v>rokprognozy=2031 i lp=40</v>
      </c>
      <c r="X43" s="24" t="str">
        <f t="shared" si="7"/>
        <v>rokprognozy=2032 i lp=40</v>
      </c>
      <c r="Y43" s="24" t="str">
        <f t="shared" si="7"/>
        <v>rokprognozy=2033 i lp=40</v>
      </c>
      <c r="Z43" s="24" t="str">
        <f t="shared" si="7"/>
        <v>rokprognozy=2034 i lp=40</v>
      </c>
      <c r="AA43" s="24" t="str">
        <f t="shared" si="7"/>
        <v>rokprognozy=2035 i lp=40</v>
      </c>
      <c r="AB43" s="24" t="str">
        <f t="shared" si="7"/>
        <v>rokprognozy=2036 i lp=40</v>
      </c>
      <c r="AC43" s="24" t="str">
        <f t="shared" si="8"/>
        <v>rokprognozy=2037 i lp=40</v>
      </c>
      <c r="AD43" s="24" t="str">
        <f t="shared" si="8"/>
        <v>rokprognozy=2038 i lp=40</v>
      </c>
      <c r="AE43" s="24" t="str">
        <f t="shared" si="8"/>
        <v>rokprognozy=2039 i lp=40</v>
      </c>
      <c r="AF43" s="24" t="str">
        <f t="shared" si="8"/>
        <v>rokprognozy=2040 i lp=40</v>
      </c>
      <c r="AG43" s="24" t="str">
        <f t="shared" si="8"/>
        <v>rokprognozy=2041 i lp=40</v>
      </c>
      <c r="AH43" s="24" t="str">
        <f t="shared" si="8"/>
        <v>rokprognozy=2042 i lp=40</v>
      </c>
      <c r="AI43" s="24" t="str">
        <f t="shared" si="8"/>
        <v>rokprognozy=2043 i lp=40</v>
      </c>
      <c r="AJ43" s="24" t="str">
        <f t="shared" si="8"/>
        <v>rokprognozy=2044 i lp=40</v>
      </c>
      <c r="AK43" s="24" t="str">
        <f t="shared" si="8"/>
        <v>rokprognozy=2045 i lp=40</v>
      </c>
      <c r="AL43" s="24" t="str">
        <f t="shared" si="8"/>
        <v>rokprognozy=2046 i lp=40</v>
      </c>
      <c r="AM43" s="24" t="str">
        <f t="shared" si="8"/>
        <v>rokprognozy=2047 i lp=40</v>
      </c>
      <c r="AN43" s="24" t="str">
        <f t="shared" si="8"/>
        <v>rokprognozy=2048 i lp=40</v>
      </c>
      <c r="AO43" s="24" t="str">
        <f t="shared" si="8"/>
        <v>rokprognozy=2049 i lp=40</v>
      </c>
      <c r="AP43" s="24" t="str">
        <f t="shared" si="8"/>
        <v>rokprognozy=2050 i lp=40</v>
      </c>
    </row>
    <row r="44" spans="1:42" ht="24">
      <c r="A44" s="8">
        <v>41</v>
      </c>
      <c r="B44" s="25" t="s">
        <v>120</v>
      </c>
      <c r="C44" s="29" t="s">
        <v>51</v>
      </c>
      <c r="D44" s="18" t="str">
        <f t="shared" si="6"/>
        <v>rokprognozy=2012 i lp=41</v>
      </c>
      <c r="E44" s="18" t="str">
        <f t="shared" si="6"/>
        <v>rokprognozy=2013 i lp=41</v>
      </c>
      <c r="F44" s="24" t="str">
        <f t="shared" si="6"/>
        <v>rokprognozy=2014 i lp=41</v>
      </c>
      <c r="G44" s="24" t="str">
        <f t="shared" si="6"/>
        <v>rokprognozy=2015 i lp=41</v>
      </c>
      <c r="H44" s="24" t="str">
        <f t="shared" si="6"/>
        <v>rokprognozy=2016 i lp=41</v>
      </c>
      <c r="I44" s="24" t="str">
        <f t="shared" si="6"/>
        <v>rokprognozy=2017 i lp=41</v>
      </c>
      <c r="J44" s="24" t="str">
        <f t="shared" si="6"/>
        <v>rokprognozy=2018 i lp=41</v>
      </c>
      <c r="K44" s="24" t="str">
        <f t="shared" si="6"/>
        <v>rokprognozy=2019 i lp=41</v>
      </c>
      <c r="L44" s="24" t="str">
        <f t="shared" si="6"/>
        <v>rokprognozy=2020 i lp=41</v>
      </c>
      <c r="M44" s="24" t="str">
        <f t="shared" si="7"/>
        <v>rokprognozy=2021 i lp=41</v>
      </c>
      <c r="N44" s="24" t="str">
        <f t="shared" si="7"/>
        <v>rokprognozy=2022 i lp=41</v>
      </c>
      <c r="O44" s="24" t="str">
        <f t="shared" si="7"/>
        <v>rokprognozy=2023 i lp=41</v>
      </c>
      <c r="P44" s="24" t="str">
        <f t="shared" si="7"/>
        <v>rokprognozy=2024 i lp=41</v>
      </c>
      <c r="Q44" s="24" t="str">
        <f t="shared" si="7"/>
        <v>rokprognozy=2025 i lp=41</v>
      </c>
      <c r="R44" s="24" t="str">
        <f t="shared" si="7"/>
        <v>rokprognozy=2026 i lp=41</v>
      </c>
      <c r="S44" s="24" t="str">
        <f t="shared" si="7"/>
        <v>rokprognozy=2027 i lp=41</v>
      </c>
      <c r="T44" s="24" t="str">
        <f t="shared" si="7"/>
        <v>rokprognozy=2028 i lp=41</v>
      </c>
      <c r="U44" s="24" t="str">
        <f t="shared" si="7"/>
        <v>rokprognozy=2029 i lp=41</v>
      </c>
      <c r="V44" s="24" t="str">
        <f t="shared" si="7"/>
        <v>rokprognozy=2030 i lp=41</v>
      </c>
      <c r="W44" s="24" t="str">
        <f t="shared" si="7"/>
        <v>rokprognozy=2031 i lp=41</v>
      </c>
      <c r="X44" s="24" t="str">
        <f t="shared" si="7"/>
        <v>rokprognozy=2032 i lp=41</v>
      </c>
      <c r="Y44" s="24" t="str">
        <f t="shared" si="7"/>
        <v>rokprognozy=2033 i lp=41</v>
      </c>
      <c r="Z44" s="24" t="str">
        <f t="shared" si="7"/>
        <v>rokprognozy=2034 i lp=41</v>
      </c>
      <c r="AA44" s="24" t="str">
        <f t="shared" si="7"/>
        <v>rokprognozy=2035 i lp=41</v>
      </c>
      <c r="AB44" s="24" t="str">
        <f t="shared" si="7"/>
        <v>rokprognozy=2036 i lp=41</v>
      </c>
      <c r="AC44" s="24" t="str">
        <f t="shared" si="8"/>
        <v>rokprognozy=2037 i lp=41</v>
      </c>
      <c r="AD44" s="24" t="str">
        <f t="shared" si="8"/>
        <v>rokprognozy=2038 i lp=41</v>
      </c>
      <c r="AE44" s="24" t="str">
        <f t="shared" si="8"/>
        <v>rokprognozy=2039 i lp=41</v>
      </c>
      <c r="AF44" s="24" t="str">
        <f t="shared" si="8"/>
        <v>rokprognozy=2040 i lp=41</v>
      </c>
      <c r="AG44" s="24" t="str">
        <f t="shared" si="8"/>
        <v>rokprognozy=2041 i lp=41</v>
      </c>
      <c r="AH44" s="24" t="str">
        <f t="shared" si="8"/>
        <v>rokprognozy=2042 i lp=41</v>
      </c>
      <c r="AI44" s="24" t="str">
        <f t="shared" si="8"/>
        <v>rokprognozy=2043 i lp=41</v>
      </c>
      <c r="AJ44" s="24" t="str">
        <f t="shared" si="8"/>
        <v>rokprognozy=2044 i lp=41</v>
      </c>
      <c r="AK44" s="24" t="str">
        <f t="shared" si="8"/>
        <v>rokprognozy=2045 i lp=41</v>
      </c>
      <c r="AL44" s="24" t="str">
        <f t="shared" si="8"/>
        <v>rokprognozy=2046 i lp=41</v>
      </c>
      <c r="AM44" s="24" t="str">
        <f t="shared" si="8"/>
        <v>rokprognozy=2047 i lp=41</v>
      </c>
      <c r="AN44" s="24" t="str">
        <f t="shared" si="8"/>
        <v>rokprognozy=2048 i lp=41</v>
      </c>
      <c r="AO44" s="24" t="str">
        <f t="shared" si="8"/>
        <v>rokprognozy=2049 i lp=41</v>
      </c>
      <c r="AP44" s="24" t="str">
        <f t="shared" si="8"/>
        <v>rokprognozy=2050 i lp=41</v>
      </c>
    </row>
    <row r="45" spans="1:42" ht="24">
      <c r="A45" s="8">
        <v>42</v>
      </c>
      <c r="B45" s="25">
        <v>19</v>
      </c>
      <c r="C45" s="29" t="s">
        <v>52</v>
      </c>
      <c r="D45" s="18" t="str">
        <f t="shared" si="6"/>
        <v>rokprognozy=2012 i lp=42</v>
      </c>
      <c r="E45" s="18" t="str">
        <f t="shared" si="6"/>
        <v>rokprognozy=2013 i lp=42</v>
      </c>
      <c r="F45" s="24" t="str">
        <f t="shared" si="6"/>
        <v>rokprognozy=2014 i lp=42</v>
      </c>
      <c r="G45" s="24" t="str">
        <f t="shared" si="6"/>
        <v>rokprognozy=2015 i lp=42</v>
      </c>
      <c r="H45" s="24" t="str">
        <f t="shared" si="6"/>
        <v>rokprognozy=2016 i lp=42</v>
      </c>
      <c r="I45" s="24" t="str">
        <f t="shared" si="6"/>
        <v>rokprognozy=2017 i lp=42</v>
      </c>
      <c r="J45" s="24" t="str">
        <f t="shared" si="6"/>
        <v>rokprognozy=2018 i lp=42</v>
      </c>
      <c r="K45" s="24" t="str">
        <f t="shared" si="6"/>
        <v>rokprognozy=2019 i lp=42</v>
      </c>
      <c r="L45" s="24" t="str">
        <f t="shared" si="6"/>
        <v>rokprognozy=2020 i lp=42</v>
      </c>
      <c r="M45" s="24" t="str">
        <f t="shared" si="7"/>
        <v>rokprognozy=2021 i lp=42</v>
      </c>
      <c r="N45" s="24" t="str">
        <f t="shared" si="7"/>
        <v>rokprognozy=2022 i lp=42</v>
      </c>
      <c r="O45" s="24" t="str">
        <f t="shared" si="7"/>
        <v>rokprognozy=2023 i lp=42</v>
      </c>
      <c r="P45" s="24" t="str">
        <f t="shared" si="7"/>
        <v>rokprognozy=2024 i lp=42</v>
      </c>
      <c r="Q45" s="24" t="str">
        <f t="shared" si="7"/>
        <v>rokprognozy=2025 i lp=42</v>
      </c>
      <c r="R45" s="24" t="str">
        <f t="shared" si="7"/>
        <v>rokprognozy=2026 i lp=42</v>
      </c>
      <c r="S45" s="24" t="str">
        <f t="shared" si="7"/>
        <v>rokprognozy=2027 i lp=42</v>
      </c>
      <c r="T45" s="24" t="str">
        <f t="shared" si="7"/>
        <v>rokprognozy=2028 i lp=42</v>
      </c>
      <c r="U45" s="24" t="str">
        <f t="shared" si="7"/>
        <v>rokprognozy=2029 i lp=42</v>
      </c>
      <c r="V45" s="24" t="str">
        <f t="shared" si="7"/>
        <v>rokprognozy=2030 i lp=42</v>
      </c>
      <c r="W45" s="24" t="str">
        <f t="shared" si="7"/>
        <v>rokprognozy=2031 i lp=42</v>
      </c>
      <c r="X45" s="24" t="str">
        <f t="shared" si="7"/>
        <v>rokprognozy=2032 i lp=42</v>
      </c>
      <c r="Y45" s="24" t="str">
        <f t="shared" si="7"/>
        <v>rokprognozy=2033 i lp=42</v>
      </c>
      <c r="Z45" s="24" t="str">
        <f t="shared" si="7"/>
        <v>rokprognozy=2034 i lp=42</v>
      </c>
      <c r="AA45" s="24" t="str">
        <f t="shared" si="7"/>
        <v>rokprognozy=2035 i lp=42</v>
      </c>
      <c r="AB45" s="24" t="str">
        <f t="shared" si="7"/>
        <v>rokprognozy=2036 i lp=42</v>
      </c>
      <c r="AC45" s="24" t="str">
        <f t="shared" si="8"/>
        <v>rokprognozy=2037 i lp=42</v>
      </c>
      <c r="AD45" s="24" t="str">
        <f t="shared" si="8"/>
        <v>rokprognozy=2038 i lp=42</v>
      </c>
      <c r="AE45" s="24" t="str">
        <f t="shared" si="8"/>
        <v>rokprognozy=2039 i lp=42</v>
      </c>
      <c r="AF45" s="24" t="str">
        <f t="shared" si="8"/>
        <v>rokprognozy=2040 i lp=42</v>
      </c>
      <c r="AG45" s="24" t="str">
        <f t="shared" si="8"/>
        <v>rokprognozy=2041 i lp=42</v>
      </c>
      <c r="AH45" s="24" t="str">
        <f t="shared" si="8"/>
        <v>rokprognozy=2042 i lp=42</v>
      </c>
      <c r="AI45" s="24" t="str">
        <f t="shared" si="8"/>
        <v>rokprognozy=2043 i lp=42</v>
      </c>
      <c r="AJ45" s="24" t="str">
        <f t="shared" si="8"/>
        <v>rokprognozy=2044 i lp=42</v>
      </c>
      <c r="AK45" s="24" t="str">
        <f t="shared" si="8"/>
        <v>rokprognozy=2045 i lp=42</v>
      </c>
      <c r="AL45" s="24" t="str">
        <f t="shared" si="8"/>
        <v>rokprognozy=2046 i lp=42</v>
      </c>
      <c r="AM45" s="24" t="str">
        <f t="shared" si="8"/>
        <v>rokprognozy=2047 i lp=42</v>
      </c>
      <c r="AN45" s="24" t="str">
        <f t="shared" si="8"/>
        <v>rokprognozy=2048 i lp=42</v>
      </c>
      <c r="AO45" s="24" t="str">
        <f t="shared" si="8"/>
        <v>rokprognozy=2049 i lp=42</v>
      </c>
      <c r="AP45" s="24" t="str">
        <f t="shared" si="8"/>
        <v>rokprognozy=2050 i lp=42</v>
      </c>
    </row>
    <row r="46" spans="1:42" ht="24">
      <c r="A46" s="8">
        <v>43</v>
      </c>
      <c r="B46" s="25" t="s">
        <v>121</v>
      </c>
      <c r="C46" s="29" t="s">
        <v>54</v>
      </c>
      <c r="D46" s="18" t="str">
        <f aca="true" t="shared" si="9" ref="D46:L60">+"rokprognozy="&amp;D$3&amp;" i lp="&amp;$A46</f>
        <v>rokprognozy=2012 i lp=43</v>
      </c>
      <c r="E46" s="18" t="str">
        <f t="shared" si="9"/>
        <v>rokprognozy=2013 i lp=43</v>
      </c>
      <c r="F46" s="24" t="str">
        <f t="shared" si="9"/>
        <v>rokprognozy=2014 i lp=43</v>
      </c>
      <c r="G46" s="24" t="str">
        <f t="shared" si="9"/>
        <v>rokprognozy=2015 i lp=43</v>
      </c>
      <c r="H46" s="24" t="str">
        <f t="shared" si="9"/>
        <v>rokprognozy=2016 i lp=43</v>
      </c>
      <c r="I46" s="24" t="str">
        <f t="shared" si="9"/>
        <v>rokprognozy=2017 i lp=43</v>
      </c>
      <c r="J46" s="24" t="str">
        <f t="shared" si="9"/>
        <v>rokprognozy=2018 i lp=43</v>
      </c>
      <c r="K46" s="24" t="str">
        <f t="shared" si="9"/>
        <v>rokprognozy=2019 i lp=43</v>
      </c>
      <c r="L46" s="24" t="str">
        <f t="shared" si="9"/>
        <v>rokprognozy=2020 i lp=43</v>
      </c>
      <c r="M46" s="24" t="str">
        <f t="shared" si="7"/>
        <v>rokprognozy=2021 i lp=43</v>
      </c>
      <c r="N46" s="24" t="str">
        <f t="shared" si="7"/>
        <v>rokprognozy=2022 i lp=43</v>
      </c>
      <c r="O46" s="24" t="str">
        <f t="shared" si="7"/>
        <v>rokprognozy=2023 i lp=43</v>
      </c>
      <c r="P46" s="24" t="str">
        <f t="shared" si="7"/>
        <v>rokprognozy=2024 i lp=43</v>
      </c>
      <c r="Q46" s="24" t="str">
        <f t="shared" si="7"/>
        <v>rokprognozy=2025 i lp=43</v>
      </c>
      <c r="R46" s="24" t="str">
        <f t="shared" si="7"/>
        <v>rokprognozy=2026 i lp=43</v>
      </c>
      <c r="S46" s="24" t="str">
        <f t="shared" si="7"/>
        <v>rokprognozy=2027 i lp=43</v>
      </c>
      <c r="T46" s="24" t="str">
        <f t="shared" si="7"/>
        <v>rokprognozy=2028 i lp=43</v>
      </c>
      <c r="U46" s="24" t="str">
        <f t="shared" si="7"/>
        <v>rokprognozy=2029 i lp=43</v>
      </c>
      <c r="V46" s="24" t="str">
        <f t="shared" si="7"/>
        <v>rokprognozy=2030 i lp=43</v>
      </c>
      <c r="W46" s="24" t="str">
        <f t="shared" si="7"/>
        <v>rokprognozy=2031 i lp=43</v>
      </c>
      <c r="X46" s="24" t="str">
        <f t="shared" si="7"/>
        <v>rokprognozy=2032 i lp=43</v>
      </c>
      <c r="Y46" s="24" t="str">
        <f t="shared" si="7"/>
        <v>rokprognozy=2033 i lp=43</v>
      </c>
      <c r="Z46" s="24" t="str">
        <f t="shared" si="7"/>
        <v>rokprognozy=2034 i lp=43</v>
      </c>
      <c r="AA46" s="24" t="str">
        <f t="shared" si="7"/>
        <v>rokprognozy=2035 i lp=43</v>
      </c>
      <c r="AB46" s="24" t="str">
        <f t="shared" si="7"/>
        <v>rokprognozy=2036 i lp=43</v>
      </c>
      <c r="AC46" s="24" t="str">
        <f t="shared" si="8"/>
        <v>rokprognozy=2037 i lp=43</v>
      </c>
      <c r="AD46" s="24" t="str">
        <f t="shared" si="8"/>
        <v>rokprognozy=2038 i lp=43</v>
      </c>
      <c r="AE46" s="24" t="str">
        <f t="shared" si="8"/>
        <v>rokprognozy=2039 i lp=43</v>
      </c>
      <c r="AF46" s="24" t="str">
        <f t="shared" si="8"/>
        <v>rokprognozy=2040 i lp=43</v>
      </c>
      <c r="AG46" s="24" t="str">
        <f t="shared" si="8"/>
        <v>rokprognozy=2041 i lp=43</v>
      </c>
      <c r="AH46" s="24" t="str">
        <f t="shared" si="8"/>
        <v>rokprognozy=2042 i lp=43</v>
      </c>
      <c r="AI46" s="24" t="str">
        <f t="shared" si="8"/>
        <v>rokprognozy=2043 i lp=43</v>
      </c>
      <c r="AJ46" s="24" t="str">
        <f t="shared" si="8"/>
        <v>rokprognozy=2044 i lp=43</v>
      </c>
      <c r="AK46" s="24" t="str">
        <f t="shared" si="8"/>
        <v>rokprognozy=2045 i lp=43</v>
      </c>
      <c r="AL46" s="24" t="str">
        <f t="shared" si="8"/>
        <v>rokprognozy=2046 i lp=43</v>
      </c>
      <c r="AM46" s="24" t="str">
        <f t="shared" si="8"/>
        <v>rokprognozy=2047 i lp=43</v>
      </c>
      <c r="AN46" s="24" t="str">
        <f t="shared" si="8"/>
        <v>rokprognozy=2048 i lp=43</v>
      </c>
      <c r="AO46" s="24" t="str">
        <f t="shared" si="8"/>
        <v>rokprognozy=2049 i lp=43</v>
      </c>
      <c r="AP46" s="24" t="str">
        <f t="shared" si="8"/>
        <v>rokprognozy=2050 i lp=43</v>
      </c>
    </row>
    <row r="47" spans="1:42" ht="14.25">
      <c r="A47" s="8">
        <v>44</v>
      </c>
      <c r="B47" s="25">
        <v>20</v>
      </c>
      <c r="C47" s="29" t="s">
        <v>122</v>
      </c>
      <c r="D47" s="18" t="str">
        <f t="shared" si="9"/>
        <v>rokprognozy=2012 i lp=44</v>
      </c>
      <c r="E47" s="18" t="str">
        <f t="shared" si="9"/>
        <v>rokprognozy=2013 i lp=44</v>
      </c>
      <c r="F47" s="24" t="str">
        <f t="shared" si="9"/>
        <v>rokprognozy=2014 i lp=44</v>
      </c>
      <c r="G47" s="24" t="str">
        <f t="shared" si="9"/>
        <v>rokprognozy=2015 i lp=44</v>
      </c>
      <c r="H47" s="24" t="str">
        <f t="shared" si="9"/>
        <v>rokprognozy=2016 i lp=44</v>
      </c>
      <c r="I47" s="24" t="str">
        <f t="shared" si="9"/>
        <v>rokprognozy=2017 i lp=44</v>
      </c>
      <c r="J47" s="24" t="str">
        <f t="shared" si="9"/>
        <v>rokprognozy=2018 i lp=44</v>
      </c>
      <c r="K47" s="24" t="str">
        <f t="shared" si="9"/>
        <v>rokprognozy=2019 i lp=44</v>
      </c>
      <c r="L47" s="24" t="str">
        <f t="shared" si="9"/>
        <v>rokprognozy=2020 i lp=44</v>
      </c>
      <c r="M47" s="24" t="str">
        <f t="shared" si="7"/>
        <v>rokprognozy=2021 i lp=44</v>
      </c>
      <c r="N47" s="24" t="str">
        <f t="shared" si="7"/>
        <v>rokprognozy=2022 i lp=44</v>
      </c>
      <c r="O47" s="24" t="str">
        <f t="shared" si="7"/>
        <v>rokprognozy=2023 i lp=44</v>
      </c>
      <c r="P47" s="24" t="str">
        <f t="shared" si="7"/>
        <v>rokprognozy=2024 i lp=44</v>
      </c>
      <c r="Q47" s="24" t="str">
        <f t="shared" si="7"/>
        <v>rokprognozy=2025 i lp=44</v>
      </c>
      <c r="R47" s="24" t="str">
        <f t="shared" si="7"/>
        <v>rokprognozy=2026 i lp=44</v>
      </c>
      <c r="S47" s="24" t="str">
        <f t="shared" si="7"/>
        <v>rokprognozy=2027 i lp=44</v>
      </c>
      <c r="T47" s="24" t="str">
        <f t="shared" si="7"/>
        <v>rokprognozy=2028 i lp=44</v>
      </c>
      <c r="U47" s="24" t="str">
        <f t="shared" si="7"/>
        <v>rokprognozy=2029 i lp=44</v>
      </c>
      <c r="V47" s="24" t="str">
        <f t="shared" si="7"/>
        <v>rokprognozy=2030 i lp=44</v>
      </c>
      <c r="W47" s="24" t="str">
        <f t="shared" si="7"/>
        <v>rokprognozy=2031 i lp=44</v>
      </c>
      <c r="X47" s="24" t="str">
        <f t="shared" si="7"/>
        <v>rokprognozy=2032 i lp=44</v>
      </c>
      <c r="Y47" s="24" t="str">
        <f t="shared" si="7"/>
        <v>rokprognozy=2033 i lp=44</v>
      </c>
      <c r="Z47" s="24" t="str">
        <f t="shared" si="7"/>
        <v>rokprognozy=2034 i lp=44</v>
      </c>
      <c r="AA47" s="24" t="str">
        <f t="shared" si="7"/>
        <v>rokprognozy=2035 i lp=44</v>
      </c>
      <c r="AB47" s="24" t="str">
        <f t="shared" si="7"/>
        <v>rokprognozy=2036 i lp=44</v>
      </c>
      <c r="AC47" s="24" t="str">
        <f t="shared" si="8"/>
        <v>rokprognozy=2037 i lp=44</v>
      </c>
      <c r="AD47" s="24" t="str">
        <f t="shared" si="8"/>
        <v>rokprognozy=2038 i lp=44</v>
      </c>
      <c r="AE47" s="24" t="str">
        <f t="shared" si="8"/>
        <v>rokprognozy=2039 i lp=44</v>
      </c>
      <c r="AF47" s="24" t="str">
        <f t="shared" si="8"/>
        <v>rokprognozy=2040 i lp=44</v>
      </c>
      <c r="AG47" s="24" t="str">
        <f t="shared" si="8"/>
        <v>rokprognozy=2041 i lp=44</v>
      </c>
      <c r="AH47" s="24" t="str">
        <f t="shared" si="8"/>
        <v>rokprognozy=2042 i lp=44</v>
      </c>
      <c r="AI47" s="24" t="str">
        <f t="shared" si="8"/>
        <v>rokprognozy=2043 i lp=44</v>
      </c>
      <c r="AJ47" s="24" t="str">
        <f t="shared" si="8"/>
        <v>rokprognozy=2044 i lp=44</v>
      </c>
      <c r="AK47" s="24" t="str">
        <f t="shared" si="8"/>
        <v>rokprognozy=2045 i lp=44</v>
      </c>
      <c r="AL47" s="24" t="str">
        <f t="shared" si="8"/>
        <v>rokprognozy=2046 i lp=44</v>
      </c>
      <c r="AM47" s="24" t="str">
        <f t="shared" si="8"/>
        <v>rokprognozy=2047 i lp=44</v>
      </c>
      <c r="AN47" s="24" t="str">
        <f t="shared" si="8"/>
        <v>rokprognozy=2048 i lp=44</v>
      </c>
      <c r="AO47" s="24" t="str">
        <f t="shared" si="8"/>
        <v>rokprognozy=2049 i lp=44</v>
      </c>
      <c r="AP47" s="24" t="str">
        <f t="shared" si="8"/>
        <v>rokprognozy=2050 i lp=44</v>
      </c>
    </row>
    <row r="48" spans="1:42" ht="14.25">
      <c r="A48" s="8">
        <v>45</v>
      </c>
      <c r="B48" s="25" t="s">
        <v>123</v>
      </c>
      <c r="C48" s="29" t="s">
        <v>34</v>
      </c>
      <c r="D48" s="18" t="str">
        <f t="shared" si="9"/>
        <v>rokprognozy=2012 i lp=45</v>
      </c>
      <c r="E48" s="18" t="str">
        <f t="shared" si="9"/>
        <v>rokprognozy=2013 i lp=45</v>
      </c>
      <c r="F48" s="24" t="str">
        <f t="shared" si="9"/>
        <v>rokprognozy=2014 i lp=45</v>
      </c>
      <c r="G48" s="24" t="str">
        <f t="shared" si="9"/>
        <v>rokprognozy=2015 i lp=45</v>
      </c>
      <c r="H48" s="24" t="str">
        <f t="shared" si="9"/>
        <v>rokprognozy=2016 i lp=45</v>
      </c>
      <c r="I48" s="24" t="str">
        <f t="shared" si="9"/>
        <v>rokprognozy=2017 i lp=45</v>
      </c>
      <c r="J48" s="24" t="str">
        <f t="shared" si="9"/>
        <v>rokprognozy=2018 i lp=45</v>
      </c>
      <c r="K48" s="24" t="str">
        <f t="shared" si="9"/>
        <v>rokprognozy=2019 i lp=45</v>
      </c>
      <c r="L48" s="24" t="str">
        <f t="shared" si="9"/>
        <v>rokprognozy=2020 i lp=45</v>
      </c>
      <c r="M48" s="24" t="str">
        <f t="shared" si="7"/>
        <v>rokprognozy=2021 i lp=45</v>
      </c>
      <c r="N48" s="24" t="str">
        <f t="shared" si="7"/>
        <v>rokprognozy=2022 i lp=45</v>
      </c>
      <c r="O48" s="24" t="str">
        <f t="shared" si="7"/>
        <v>rokprognozy=2023 i lp=45</v>
      </c>
      <c r="P48" s="24" t="str">
        <f t="shared" si="7"/>
        <v>rokprognozy=2024 i lp=45</v>
      </c>
      <c r="Q48" s="24" t="str">
        <f t="shared" si="7"/>
        <v>rokprognozy=2025 i lp=45</v>
      </c>
      <c r="R48" s="24" t="str">
        <f t="shared" si="7"/>
        <v>rokprognozy=2026 i lp=45</v>
      </c>
      <c r="S48" s="24" t="str">
        <f t="shared" si="7"/>
        <v>rokprognozy=2027 i lp=45</v>
      </c>
      <c r="T48" s="24" t="str">
        <f t="shared" si="7"/>
        <v>rokprognozy=2028 i lp=45</v>
      </c>
      <c r="U48" s="24" t="str">
        <f t="shared" si="7"/>
        <v>rokprognozy=2029 i lp=45</v>
      </c>
      <c r="V48" s="24" t="str">
        <f t="shared" si="7"/>
        <v>rokprognozy=2030 i lp=45</v>
      </c>
      <c r="W48" s="24" t="str">
        <f t="shared" si="7"/>
        <v>rokprognozy=2031 i lp=45</v>
      </c>
      <c r="X48" s="24" t="str">
        <f t="shared" si="7"/>
        <v>rokprognozy=2032 i lp=45</v>
      </c>
      <c r="Y48" s="24" t="str">
        <f t="shared" si="7"/>
        <v>rokprognozy=2033 i lp=45</v>
      </c>
      <c r="Z48" s="24" t="str">
        <f t="shared" si="7"/>
        <v>rokprognozy=2034 i lp=45</v>
      </c>
      <c r="AA48" s="24" t="str">
        <f t="shared" si="7"/>
        <v>rokprognozy=2035 i lp=45</v>
      </c>
      <c r="AB48" s="24" t="str">
        <f t="shared" si="7"/>
        <v>rokprognozy=2036 i lp=45</v>
      </c>
      <c r="AC48" s="24" t="str">
        <f t="shared" si="8"/>
        <v>rokprognozy=2037 i lp=45</v>
      </c>
      <c r="AD48" s="24" t="str">
        <f t="shared" si="8"/>
        <v>rokprognozy=2038 i lp=45</v>
      </c>
      <c r="AE48" s="24" t="str">
        <f t="shared" si="8"/>
        <v>rokprognozy=2039 i lp=45</v>
      </c>
      <c r="AF48" s="24" t="str">
        <f t="shared" si="8"/>
        <v>rokprognozy=2040 i lp=45</v>
      </c>
      <c r="AG48" s="24" t="str">
        <f t="shared" si="8"/>
        <v>rokprognozy=2041 i lp=45</v>
      </c>
      <c r="AH48" s="24" t="str">
        <f t="shared" si="8"/>
        <v>rokprognozy=2042 i lp=45</v>
      </c>
      <c r="AI48" s="24" t="str">
        <f t="shared" si="8"/>
        <v>rokprognozy=2043 i lp=45</v>
      </c>
      <c r="AJ48" s="24" t="str">
        <f t="shared" si="8"/>
        <v>rokprognozy=2044 i lp=45</v>
      </c>
      <c r="AK48" s="24" t="str">
        <f t="shared" si="8"/>
        <v>rokprognozy=2045 i lp=45</v>
      </c>
      <c r="AL48" s="24" t="str">
        <f t="shared" si="8"/>
        <v>rokprognozy=2046 i lp=45</v>
      </c>
      <c r="AM48" s="24" t="str">
        <f t="shared" si="8"/>
        <v>rokprognozy=2047 i lp=45</v>
      </c>
      <c r="AN48" s="24" t="str">
        <f t="shared" si="8"/>
        <v>rokprognozy=2048 i lp=45</v>
      </c>
      <c r="AO48" s="24" t="str">
        <f t="shared" si="8"/>
        <v>rokprognozy=2049 i lp=45</v>
      </c>
      <c r="AP48" s="24" t="str">
        <f t="shared" si="8"/>
        <v>rokprognozy=2050 i lp=45</v>
      </c>
    </row>
    <row r="49" spans="1:42" ht="24">
      <c r="A49" s="8">
        <v>46</v>
      </c>
      <c r="B49" s="25">
        <v>21</v>
      </c>
      <c r="C49" s="29" t="s">
        <v>35</v>
      </c>
      <c r="D49" s="18" t="str">
        <f t="shared" si="9"/>
        <v>rokprognozy=2012 i lp=46</v>
      </c>
      <c r="E49" s="18" t="str">
        <f t="shared" si="9"/>
        <v>rokprognozy=2013 i lp=46</v>
      </c>
      <c r="F49" s="24" t="str">
        <f t="shared" si="9"/>
        <v>rokprognozy=2014 i lp=46</v>
      </c>
      <c r="G49" s="24" t="str">
        <f t="shared" si="9"/>
        <v>rokprognozy=2015 i lp=46</v>
      </c>
      <c r="H49" s="24" t="str">
        <f t="shared" si="9"/>
        <v>rokprognozy=2016 i lp=46</v>
      </c>
      <c r="I49" s="24" t="str">
        <f t="shared" si="9"/>
        <v>rokprognozy=2017 i lp=46</v>
      </c>
      <c r="J49" s="24" t="str">
        <f t="shared" si="9"/>
        <v>rokprognozy=2018 i lp=46</v>
      </c>
      <c r="K49" s="24" t="str">
        <f t="shared" si="9"/>
        <v>rokprognozy=2019 i lp=46</v>
      </c>
      <c r="L49" s="24" t="str">
        <f t="shared" si="9"/>
        <v>rokprognozy=2020 i lp=46</v>
      </c>
      <c r="M49" s="24" t="str">
        <f t="shared" si="7"/>
        <v>rokprognozy=2021 i lp=46</v>
      </c>
      <c r="N49" s="24" t="str">
        <f t="shared" si="7"/>
        <v>rokprognozy=2022 i lp=46</v>
      </c>
      <c r="O49" s="24" t="str">
        <f t="shared" si="7"/>
        <v>rokprognozy=2023 i lp=46</v>
      </c>
      <c r="P49" s="24" t="str">
        <f t="shared" si="7"/>
        <v>rokprognozy=2024 i lp=46</v>
      </c>
      <c r="Q49" s="24" t="str">
        <f t="shared" si="7"/>
        <v>rokprognozy=2025 i lp=46</v>
      </c>
      <c r="R49" s="24" t="str">
        <f t="shared" si="7"/>
        <v>rokprognozy=2026 i lp=46</v>
      </c>
      <c r="S49" s="24" t="str">
        <f aca="true" t="shared" si="10" ref="M49:AB60">+"rokprognozy="&amp;S$3&amp;" i lp="&amp;$A49</f>
        <v>rokprognozy=2027 i lp=46</v>
      </c>
      <c r="T49" s="24" t="str">
        <f t="shared" si="10"/>
        <v>rokprognozy=2028 i lp=46</v>
      </c>
      <c r="U49" s="24" t="str">
        <f t="shared" si="10"/>
        <v>rokprognozy=2029 i lp=46</v>
      </c>
      <c r="V49" s="24" t="str">
        <f t="shared" si="10"/>
        <v>rokprognozy=2030 i lp=46</v>
      </c>
      <c r="W49" s="24" t="str">
        <f t="shared" si="10"/>
        <v>rokprognozy=2031 i lp=46</v>
      </c>
      <c r="X49" s="24" t="str">
        <f t="shared" si="10"/>
        <v>rokprognozy=2032 i lp=46</v>
      </c>
      <c r="Y49" s="24" t="str">
        <f t="shared" si="10"/>
        <v>rokprognozy=2033 i lp=46</v>
      </c>
      <c r="Z49" s="24" t="str">
        <f t="shared" si="10"/>
        <v>rokprognozy=2034 i lp=46</v>
      </c>
      <c r="AA49" s="24" t="str">
        <f t="shared" si="10"/>
        <v>rokprognozy=2035 i lp=46</v>
      </c>
      <c r="AB49" s="24" t="str">
        <f t="shared" si="10"/>
        <v>rokprognozy=2036 i lp=46</v>
      </c>
      <c r="AC49" s="24" t="str">
        <f t="shared" si="8"/>
        <v>rokprognozy=2037 i lp=46</v>
      </c>
      <c r="AD49" s="24" t="str">
        <f t="shared" si="8"/>
        <v>rokprognozy=2038 i lp=46</v>
      </c>
      <c r="AE49" s="24" t="str">
        <f t="shared" si="8"/>
        <v>rokprognozy=2039 i lp=46</v>
      </c>
      <c r="AF49" s="24" t="str">
        <f t="shared" si="8"/>
        <v>rokprognozy=2040 i lp=46</v>
      </c>
      <c r="AG49" s="24" t="str">
        <f t="shared" si="8"/>
        <v>rokprognozy=2041 i lp=46</v>
      </c>
      <c r="AH49" s="24" t="str">
        <f t="shared" si="8"/>
        <v>rokprognozy=2042 i lp=46</v>
      </c>
      <c r="AI49" s="24" t="str">
        <f t="shared" si="8"/>
        <v>rokprognozy=2043 i lp=46</v>
      </c>
      <c r="AJ49" s="24" t="str">
        <f t="shared" si="8"/>
        <v>rokprognozy=2044 i lp=46</v>
      </c>
      <c r="AK49" s="24" t="str">
        <f t="shared" si="8"/>
        <v>rokprognozy=2045 i lp=46</v>
      </c>
      <c r="AL49" s="24" t="str">
        <f t="shared" si="8"/>
        <v>rokprognozy=2046 i lp=46</v>
      </c>
      <c r="AM49" s="24" t="str">
        <f t="shared" si="8"/>
        <v>rokprognozy=2047 i lp=46</v>
      </c>
      <c r="AN49" s="24" t="str">
        <f t="shared" si="8"/>
        <v>rokprognozy=2048 i lp=46</v>
      </c>
      <c r="AO49" s="24" t="str">
        <f t="shared" si="8"/>
        <v>rokprognozy=2049 i lp=46</v>
      </c>
      <c r="AP49" s="24" t="str">
        <f t="shared" si="8"/>
        <v>rokprognozy=2050 i lp=46</v>
      </c>
    </row>
    <row r="50" spans="1:42" ht="24">
      <c r="A50" s="8">
        <v>47</v>
      </c>
      <c r="B50" s="25" t="s">
        <v>124</v>
      </c>
      <c r="C50" s="29" t="s">
        <v>56</v>
      </c>
      <c r="D50" s="18" t="str">
        <f t="shared" si="9"/>
        <v>rokprognozy=2012 i lp=47</v>
      </c>
      <c r="E50" s="18" t="str">
        <f t="shared" si="9"/>
        <v>rokprognozy=2013 i lp=47</v>
      </c>
      <c r="F50" s="24" t="str">
        <f t="shared" si="9"/>
        <v>rokprognozy=2014 i lp=47</v>
      </c>
      <c r="G50" s="24" t="str">
        <f t="shared" si="9"/>
        <v>rokprognozy=2015 i lp=47</v>
      </c>
      <c r="H50" s="24" t="str">
        <f t="shared" si="9"/>
        <v>rokprognozy=2016 i lp=47</v>
      </c>
      <c r="I50" s="24" t="str">
        <f t="shared" si="9"/>
        <v>rokprognozy=2017 i lp=47</v>
      </c>
      <c r="J50" s="24" t="str">
        <f t="shared" si="9"/>
        <v>rokprognozy=2018 i lp=47</v>
      </c>
      <c r="K50" s="24" t="str">
        <f t="shared" si="9"/>
        <v>rokprognozy=2019 i lp=47</v>
      </c>
      <c r="L50" s="24" t="str">
        <f t="shared" si="9"/>
        <v>rokprognozy=2020 i lp=47</v>
      </c>
      <c r="M50" s="24" t="str">
        <f t="shared" si="10"/>
        <v>rokprognozy=2021 i lp=47</v>
      </c>
      <c r="N50" s="24" t="str">
        <f t="shared" si="10"/>
        <v>rokprognozy=2022 i lp=47</v>
      </c>
      <c r="O50" s="24" t="str">
        <f t="shared" si="10"/>
        <v>rokprognozy=2023 i lp=47</v>
      </c>
      <c r="P50" s="24" t="str">
        <f t="shared" si="10"/>
        <v>rokprognozy=2024 i lp=47</v>
      </c>
      <c r="Q50" s="24" t="str">
        <f t="shared" si="10"/>
        <v>rokprognozy=2025 i lp=47</v>
      </c>
      <c r="R50" s="24" t="str">
        <f t="shared" si="10"/>
        <v>rokprognozy=2026 i lp=47</v>
      </c>
      <c r="S50" s="24" t="str">
        <f t="shared" si="10"/>
        <v>rokprognozy=2027 i lp=47</v>
      </c>
      <c r="T50" s="24" t="str">
        <f t="shared" si="10"/>
        <v>rokprognozy=2028 i lp=47</v>
      </c>
      <c r="U50" s="24" t="str">
        <f t="shared" si="10"/>
        <v>rokprognozy=2029 i lp=47</v>
      </c>
      <c r="V50" s="24" t="str">
        <f t="shared" si="10"/>
        <v>rokprognozy=2030 i lp=47</v>
      </c>
      <c r="W50" s="24" t="str">
        <f t="shared" si="10"/>
        <v>rokprognozy=2031 i lp=47</v>
      </c>
      <c r="X50" s="24" t="str">
        <f t="shared" si="10"/>
        <v>rokprognozy=2032 i lp=47</v>
      </c>
      <c r="Y50" s="24" t="str">
        <f t="shared" si="10"/>
        <v>rokprognozy=2033 i lp=47</v>
      </c>
      <c r="Z50" s="24" t="str">
        <f t="shared" si="10"/>
        <v>rokprognozy=2034 i lp=47</v>
      </c>
      <c r="AA50" s="24" t="str">
        <f t="shared" si="10"/>
        <v>rokprognozy=2035 i lp=47</v>
      </c>
      <c r="AB50" s="24" t="str">
        <f t="shared" si="10"/>
        <v>rokprognozy=2036 i lp=47</v>
      </c>
      <c r="AC50" s="24" t="str">
        <f t="shared" si="8"/>
        <v>rokprognozy=2037 i lp=47</v>
      </c>
      <c r="AD50" s="24" t="str">
        <f t="shared" si="8"/>
        <v>rokprognozy=2038 i lp=47</v>
      </c>
      <c r="AE50" s="24" t="str">
        <f t="shared" si="8"/>
        <v>rokprognozy=2039 i lp=47</v>
      </c>
      <c r="AF50" s="24" t="str">
        <f t="shared" si="8"/>
        <v>rokprognozy=2040 i lp=47</v>
      </c>
      <c r="AG50" s="24" t="str">
        <f t="shared" si="8"/>
        <v>rokprognozy=2041 i lp=47</v>
      </c>
      <c r="AH50" s="24" t="str">
        <f t="shared" si="8"/>
        <v>rokprognozy=2042 i lp=47</v>
      </c>
      <c r="AI50" s="24" t="str">
        <f t="shared" si="8"/>
        <v>rokprognozy=2043 i lp=47</v>
      </c>
      <c r="AJ50" s="24" t="str">
        <f t="shared" si="8"/>
        <v>rokprognozy=2044 i lp=47</v>
      </c>
      <c r="AK50" s="24" t="str">
        <f t="shared" si="8"/>
        <v>rokprognozy=2045 i lp=47</v>
      </c>
      <c r="AL50" s="24" t="str">
        <f t="shared" si="8"/>
        <v>rokprognozy=2046 i lp=47</v>
      </c>
      <c r="AM50" s="24" t="str">
        <f t="shared" si="8"/>
        <v>rokprognozy=2047 i lp=47</v>
      </c>
      <c r="AN50" s="24" t="str">
        <f t="shared" si="8"/>
        <v>rokprognozy=2048 i lp=47</v>
      </c>
      <c r="AO50" s="24" t="str">
        <f t="shared" si="8"/>
        <v>rokprognozy=2049 i lp=47</v>
      </c>
      <c r="AP50" s="24" t="str">
        <f t="shared" si="8"/>
        <v>rokprognozy=2050 i lp=47</v>
      </c>
    </row>
    <row r="51" spans="1:42" ht="24">
      <c r="A51" s="8">
        <v>48</v>
      </c>
      <c r="B51" s="25">
        <v>22</v>
      </c>
      <c r="C51" s="29" t="s">
        <v>57</v>
      </c>
      <c r="D51" s="18" t="str">
        <f t="shared" si="9"/>
        <v>rokprognozy=2012 i lp=48</v>
      </c>
      <c r="E51" s="18" t="str">
        <f t="shared" si="9"/>
        <v>rokprognozy=2013 i lp=48</v>
      </c>
      <c r="F51" s="24" t="str">
        <f t="shared" si="9"/>
        <v>rokprognozy=2014 i lp=48</v>
      </c>
      <c r="G51" s="24" t="str">
        <f t="shared" si="9"/>
        <v>rokprognozy=2015 i lp=48</v>
      </c>
      <c r="H51" s="24" t="str">
        <f t="shared" si="9"/>
        <v>rokprognozy=2016 i lp=48</v>
      </c>
      <c r="I51" s="24" t="str">
        <f t="shared" si="9"/>
        <v>rokprognozy=2017 i lp=48</v>
      </c>
      <c r="J51" s="24" t="str">
        <f t="shared" si="9"/>
        <v>rokprognozy=2018 i lp=48</v>
      </c>
      <c r="K51" s="24" t="str">
        <f t="shared" si="9"/>
        <v>rokprognozy=2019 i lp=48</v>
      </c>
      <c r="L51" s="24" t="str">
        <f t="shared" si="9"/>
        <v>rokprognozy=2020 i lp=48</v>
      </c>
      <c r="M51" s="24" t="str">
        <f t="shared" si="10"/>
        <v>rokprognozy=2021 i lp=48</v>
      </c>
      <c r="N51" s="24" t="str">
        <f t="shared" si="10"/>
        <v>rokprognozy=2022 i lp=48</v>
      </c>
      <c r="O51" s="24" t="str">
        <f t="shared" si="10"/>
        <v>rokprognozy=2023 i lp=48</v>
      </c>
      <c r="P51" s="24" t="str">
        <f t="shared" si="10"/>
        <v>rokprognozy=2024 i lp=48</v>
      </c>
      <c r="Q51" s="24" t="str">
        <f t="shared" si="10"/>
        <v>rokprognozy=2025 i lp=48</v>
      </c>
      <c r="R51" s="24" t="str">
        <f t="shared" si="10"/>
        <v>rokprognozy=2026 i lp=48</v>
      </c>
      <c r="S51" s="24" t="str">
        <f t="shared" si="10"/>
        <v>rokprognozy=2027 i lp=48</v>
      </c>
      <c r="T51" s="24" t="str">
        <f t="shared" si="10"/>
        <v>rokprognozy=2028 i lp=48</v>
      </c>
      <c r="U51" s="24" t="str">
        <f t="shared" si="10"/>
        <v>rokprognozy=2029 i lp=48</v>
      </c>
      <c r="V51" s="24" t="str">
        <f t="shared" si="10"/>
        <v>rokprognozy=2030 i lp=48</v>
      </c>
      <c r="W51" s="24" t="str">
        <f t="shared" si="10"/>
        <v>rokprognozy=2031 i lp=48</v>
      </c>
      <c r="X51" s="24" t="str">
        <f t="shared" si="10"/>
        <v>rokprognozy=2032 i lp=48</v>
      </c>
      <c r="Y51" s="24" t="str">
        <f t="shared" si="10"/>
        <v>rokprognozy=2033 i lp=48</v>
      </c>
      <c r="Z51" s="24" t="str">
        <f t="shared" si="10"/>
        <v>rokprognozy=2034 i lp=48</v>
      </c>
      <c r="AA51" s="24" t="str">
        <f t="shared" si="10"/>
        <v>rokprognozy=2035 i lp=48</v>
      </c>
      <c r="AB51" s="24" t="str">
        <f t="shared" si="10"/>
        <v>rokprognozy=2036 i lp=48</v>
      </c>
      <c r="AC51" s="24" t="str">
        <f t="shared" si="8"/>
        <v>rokprognozy=2037 i lp=48</v>
      </c>
      <c r="AD51" s="24" t="str">
        <f t="shared" si="8"/>
        <v>rokprognozy=2038 i lp=48</v>
      </c>
      <c r="AE51" s="24" t="str">
        <f t="shared" si="8"/>
        <v>rokprognozy=2039 i lp=48</v>
      </c>
      <c r="AF51" s="24" t="str">
        <f t="shared" si="8"/>
        <v>rokprognozy=2040 i lp=48</v>
      </c>
      <c r="AG51" s="24" t="str">
        <f t="shared" si="8"/>
        <v>rokprognozy=2041 i lp=48</v>
      </c>
      <c r="AH51" s="24" t="str">
        <f t="shared" si="8"/>
        <v>rokprognozy=2042 i lp=48</v>
      </c>
      <c r="AI51" s="24" t="str">
        <f t="shared" si="8"/>
        <v>rokprognozy=2043 i lp=48</v>
      </c>
      <c r="AJ51" s="24" t="str">
        <f t="shared" si="8"/>
        <v>rokprognozy=2044 i lp=48</v>
      </c>
      <c r="AK51" s="24" t="str">
        <f t="shared" si="8"/>
        <v>rokprognozy=2045 i lp=48</v>
      </c>
      <c r="AL51" s="24" t="str">
        <f t="shared" si="8"/>
        <v>rokprognozy=2046 i lp=48</v>
      </c>
      <c r="AM51" s="24" t="str">
        <f t="shared" si="8"/>
        <v>rokprognozy=2047 i lp=48</v>
      </c>
      <c r="AN51" s="24" t="str">
        <f t="shared" si="8"/>
        <v>rokprognozy=2048 i lp=48</v>
      </c>
      <c r="AO51" s="24" t="str">
        <f aca="true" t="shared" si="11" ref="AH51:AP52">+"rokprognozy="&amp;AO$3&amp;" i lp="&amp;$A51</f>
        <v>rokprognozy=2049 i lp=48</v>
      </c>
      <c r="AP51" s="24" t="str">
        <f t="shared" si="11"/>
        <v>rokprognozy=2050 i lp=48</v>
      </c>
    </row>
    <row r="52" spans="1:42" ht="24">
      <c r="A52" s="8">
        <v>49</v>
      </c>
      <c r="B52" s="25" t="s">
        <v>125</v>
      </c>
      <c r="C52" s="29" t="s">
        <v>59</v>
      </c>
      <c r="D52" s="18" t="str">
        <f t="shared" si="9"/>
        <v>rokprognozy=2012 i lp=49</v>
      </c>
      <c r="E52" s="18" t="str">
        <f t="shared" si="9"/>
        <v>rokprognozy=2013 i lp=49</v>
      </c>
      <c r="F52" s="24" t="str">
        <f t="shared" si="9"/>
        <v>rokprognozy=2014 i lp=49</v>
      </c>
      <c r="G52" s="24" t="str">
        <f t="shared" si="9"/>
        <v>rokprognozy=2015 i lp=49</v>
      </c>
      <c r="H52" s="24" t="str">
        <f t="shared" si="9"/>
        <v>rokprognozy=2016 i lp=49</v>
      </c>
      <c r="I52" s="24" t="str">
        <f t="shared" si="9"/>
        <v>rokprognozy=2017 i lp=49</v>
      </c>
      <c r="J52" s="24" t="str">
        <f t="shared" si="9"/>
        <v>rokprognozy=2018 i lp=49</v>
      </c>
      <c r="K52" s="24" t="str">
        <f t="shared" si="9"/>
        <v>rokprognozy=2019 i lp=49</v>
      </c>
      <c r="L52" s="24" t="str">
        <f t="shared" si="9"/>
        <v>rokprognozy=2020 i lp=49</v>
      </c>
      <c r="M52" s="24" t="str">
        <f t="shared" si="10"/>
        <v>rokprognozy=2021 i lp=49</v>
      </c>
      <c r="N52" s="24" t="str">
        <f t="shared" si="10"/>
        <v>rokprognozy=2022 i lp=49</v>
      </c>
      <c r="O52" s="24" t="str">
        <f t="shared" si="10"/>
        <v>rokprognozy=2023 i lp=49</v>
      </c>
      <c r="P52" s="24" t="str">
        <f t="shared" si="10"/>
        <v>rokprognozy=2024 i lp=49</v>
      </c>
      <c r="Q52" s="24" t="str">
        <f t="shared" si="10"/>
        <v>rokprognozy=2025 i lp=49</v>
      </c>
      <c r="R52" s="24" t="str">
        <f t="shared" si="10"/>
        <v>rokprognozy=2026 i lp=49</v>
      </c>
      <c r="S52" s="24" t="str">
        <f t="shared" si="10"/>
        <v>rokprognozy=2027 i lp=49</v>
      </c>
      <c r="T52" s="24" t="str">
        <f t="shared" si="10"/>
        <v>rokprognozy=2028 i lp=49</v>
      </c>
      <c r="U52" s="24" t="str">
        <f t="shared" si="10"/>
        <v>rokprognozy=2029 i lp=49</v>
      </c>
      <c r="V52" s="24" t="str">
        <f t="shared" si="10"/>
        <v>rokprognozy=2030 i lp=49</v>
      </c>
      <c r="W52" s="24" t="str">
        <f t="shared" si="10"/>
        <v>rokprognozy=2031 i lp=49</v>
      </c>
      <c r="X52" s="24" t="str">
        <f t="shared" si="10"/>
        <v>rokprognozy=2032 i lp=49</v>
      </c>
      <c r="Y52" s="24" t="str">
        <f t="shared" si="10"/>
        <v>rokprognozy=2033 i lp=49</v>
      </c>
      <c r="Z52" s="24" t="str">
        <f t="shared" si="10"/>
        <v>rokprognozy=2034 i lp=49</v>
      </c>
      <c r="AA52" s="24" t="str">
        <f t="shared" si="10"/>
        <v>rokprognozy=2035 i lp=49</v>
      </c>
      <c r="AB52" s="24" t="str">
        <f t="shared" si="10"/>
        <v>rokprognozy=2036 i lp=49</v>
      </c>
      <c r="AC52" s="24" t="str">
        <f t="shared" si="8"/>
        <v>rokprognozy=2037 i lp=49</v>
      </c>
      <c r="AD52" s="24" t="str">
        <f t="shared" si="8"/>
        <v>rokprognozy=2038 i lp=49</v>
      </c>
      <c r="AE52" s="24" t="str">
        <f t="shared" si="8"/>
        <v>rokprognozy=2039 i lp=49</v>
      </c>
      <c r="AF52" s="24" t="str">
        <f t="shared" si="8"/>
        <v>rokprognozy=2040 i lp=49</v>
      </c>
      <c r="AG52" s="24" t="str">
        <f t="shared" si="8"/>
        <v>rokprognozy=2041 i lp=49</v>
      </c>
      <c r="AH52" s="24" t="str">
        <f t="shared" si="11"/>
        <v>rokprognozy=2042 i lp=49</v>
      </c>
      <c r="AI52" s="24" t="str">
        <f t="shared" si="11"/>
        <v>rokprognozy=2043 i lp=49</v>
      </c>
      <c r="AJ52" s="24" t="str">
        <f t="shared" si="11"/>
        <v>rokprognozy=2044 i lp=49</v>
      </c>
      <c r="AK52" s="24" t="str">
        <f t="shared" si="11"/>
        <v>rokprognozy=2045 i lp=49</v>
      </c>
      <c r="AL52" s="24" t="str">
        <f t="shared" si="11"/>
        <v>rokprognozy=2046 i lp=49</v>
      </c>
      <c r="AM52" s="24" t="str">
        <f t="shared" si="11"/>
        <v>rokprognozy=2047 i lp=49</v>
      </c>
      <c r="AN52" s="24" t="str">
        <f t="shared" si="11"/>
        <v>rokprognozy=2048 i lp=49</v>
      </c>
      <c r="AO52" s="24" t="str">
        <f t="shared" si="11"/>
        <v>rokprognozy=2049 i lp=49</v>
      </c>
      <c r="AP52" s="24" t="str">
        <f t="shared" si="11"/>
        <v>rokprognozy=2050 i lp=49</v>
      </c>
    </row>
    <row r="53" spans="1:42" ht="14.25">
      <c r="A53" s="8">
        <v>50</v>
      </c>
      <c r="B53" s="25">
        <v>23</v>
      </c>
      <c r="C53" s="29" t="s">
        <v>126</v>
      </c>
      <c r="D53" s="18" t="str">
        <f t="shared" si="9"/>
        <v>rokprognozy=2012 i lp=50</v>
      </c>
      <c r="E53" s="18" t="str">
        <f t="shared" si="9"/>
        <v>rokprognozy=2013 i lp=50</v>
      </c>
      <c r="F53" s="24" t="str">
        <f t="shared" si="9"/>
        <v>rokprognozy=2014 i lp=50</v>
      </c>
      <c r="G53" s="24" t="str">
        <f t="shared" si="9"/>
        <v>rokprognozy=2015 i lp=50</v>
      </c>
      <c r="H53" s="24" t="str">
        <f t="shared" si="9"/>
        <v>rokprognozy=2016 i lp=50</v>
      </c>
      <c r="I53" s="24" t="str">
        <f t="shared" si="9"/>
        <v>rokprognozy=2017 i lp=50</v>
      </c>
      <c r="J53" s="24" t="str">
        <f t="shared" si="9"/>
        <v>rokprognozy=2018 i lp=50</v>
      </c>
      <c r="K53" s="24" t="str">
        <f t="shared" si="9"/>
        <v>rokprognozy=2019 i lp=50</v>
      </c>
      <c r="L53" s="24" t="str">
        <f t="shared" si="9"/>
        <v>rokprognozy=2020 i lp=50</v>
      </c>
      <c r="M53" s="24" t="str">
        <f t="shared" si="10"/>
        <v>rokprognozy=2021 i lp=50</v>
      </c>
      <c r="N53" s="24" t="str">
        <f t="shared" si="10"/>
        <v>rokprognozy=2022 i lp=50</v>
      </c>
      <c r="O53" s="24" t="str">
        <f t="shared" si="10"/>
        <v>rokprognozy=2023 i lp=50</v>
      </c>
      <c r="P53" s="24" t="str">
        <f t="shared" si="10"/>
        <v>rokprognozy=2024 i lp=50</v>
      </c>
      <c r="Q53" s="24" t="str">
        <f t="shared" si="10"/>
        <v>rokprognozy=2025 i lp=50</v>
      </c>
      <c r="R53" s="24" t="str">
        <f t="shared" si="10"/>
        <v>rokprognozy=2026 i lp=50</v>
      </c>
      <c r="S53" s="24" t="str">
        <f t="shared" si="10"/>
        <v>rokprognozy=2027 i lp=50</v>
      </c>
      <c r="T53" s="24" t="str">
        <f t="shared" si="10"/>
        <v>rokprognozy=2028 i lp=50</v>
      </c>
      <c r="U53" s="24" t="str">
        <f t="shared" si="10"/>
        <v>rokprognozy=2029 i lp=50</v>
      </c>
      <c r="V53" s="24" t="str">
        <f t="shared" si="10"/>
        <v>rokprognozy=2030 i lp=50</v>
      </c>
      <c r="W53" s="24" t="str">
        <f t="shared" si="10"/>
        <v>rokprognozy=2031 i lp=50</v>
      </c>
      <c r="X53" s="24" t="str">
        <f t="shared" si="10"/>
        <v>rokprognozy=2032 i lp=50</v>
      </c>
      <c r="Y53" s="24" t="str">
        <f t="shared" si="10"/>
        <v>rokprognozy=2033 i lp=50</v>
      </c>
      <c r="Z53" s="24" t="str">
        <f t="shared" si="10"/>
        <v>rokprognozy=2034 i lp=50</v>
      </c>
      <c r="AA53" s="24" t="str">
        <f t="shared" si="10"/>
        <v>rokprognozy=2035 i lp=50</v>
      </c>
      <c r="AB53" s="24" t="str">
        <f t="shared" si="10"/>
        <v>rokprognozy=2036 i lp=50</v>
      </c>
      <c r="AC53" s="24" t="str">
        <f aca="true" t="shared" si="12" ref="AC53:AP60">+"rokprognozy="&amp;AC$3&amp;" i lp="&amp;$A53</f>
        <v>rokprognozy=2037 i lp=50</v>
      </c>
      <c r="AD53" s="24" t="str">
        <f t="shared" si="12"/>
        <v>rokprognozy=2038 i lp=50</v>
      </c>
      <c r="AE53" s="24" t="str">
        <f t="shared" si="12"/>
        <v>rokprognozy=2039 i lp=50</v>
      </c>
      <c r="AF53" s="24" t="str">
        <f t="shared" si="12"/>
        <v>rokprognozy=2040 i lp=50</v>
      </c>
      <c r="AG53" s="24" t="str">
        <f t="shared" si="12"/>
        <v>rokprognozy=2041 i lp=50</v>
      </c>
      <c r="AH53" s="24" t="str">
        <f t="shared" si="12"/>
        <v>rokprognozy=2042 i lp=50</v>
      </c>
      <c r="AI53" s="24" t="str">
        <f t="shared" si="12"/>
        <v>rokprognozy=2043 i lp=50</v>
      </c>
      <c r="AJ53" s="24" t="str">
        <f t="shared" si="12"/>
        <v>rokprognozy=2044 i lp=50</v>
      </c>
      <c r="AK53" s="24" t="str">
        <f t="shared" si="12"/>
        <v>rokprognozy=2045 i lp=50</v>
      </c>
      <c r="AL53" s="24" t="str">
        <f t="shared" si="12"/>
        <v>rokprognozy=2046 i lp=50</v>
      </c>
      <c r="AM53" s="24" t="str">
        <f t="shared" si="12"/>
        <v>rokprognozy=2047 i lp=50</v>
      </c>
      <c r="AN53" s="24" t="str">
        <f t="shared" si="12"/>
        <v>rokprognozy=2048 i lp=50</v>
      </c>
      <c r="AO53" s="24" t="str">
        <f t="shared" si="12"/>
        <v>rokprognozy=2049 i lp=50</v>
      </c>
      <c r="AP53" s="24" t="str">
        <f t="shared" si="12"/>
        <v>rokprognozy=2050 i lp=50</v>
      </c>
    </row>
    <row r="54" spans="1:42" ht="14.25">
      <c r="A54" s="8">
        <v>51</v>
      </c>
      <c r="B54" s="25">
        <v>24</v>
      </c>
      <c r="C54" s="29" t="s">
        <v>127</v>
      </c>
      <c r="D54" s="18" t="str">
        <f t="shared" si="9"/>
        <v>rokprognozy=2012 i lp=51</v>
      </c>
      <c r="E54" s="18" t="str">
        <f t="shared" si="9"/>
        <v>rokprognozy=2013 i lp=51</v>
      </c>
      <c r="F54" s="24" t="str">
        <f t="shared" si="9"/>
        <v>rokprognozy=2014 i lp=51</v>
      </c>
      <c r="G54" s="24" t="str">
        <f t="shared" si="9"/>
        <v>rokprognozy=2015 i lp=51</v>
      </c>
      <c r="H54" s="24" t="str">
        <f t="shared" si="9"/>
        <v>rokprognozy=2016 i lp=51</v>
      </c>
      <c r="I54" s="24" t="str">
        <f t="shared" si="9"/>
        <v>rokprognozy=2017 i lp=51</v>
      </c>
      <c r="J54" s="24" t="str">
        <f t="shared" si="9"/>
        <v>rokprognozy=2018 i lp=51</v>
      </c>
      <c r="K54" s="24" t="str">
        <f t="shared" si="9"/>
        <v>rokprognozy=2019 i lp=51</v>
      </c>
      <c r="L54" s="24" t="str">
        <f t="shared" si="9"/>
        <v>rokprognozy=2020 i lp=51</v>
      </c>
      <c r="M54" s="24" t="str">
        <f t="shared" si="10"/>
        <v>rokprognozy=2021 i lp=51</v>
      </c>
      <c r="N54" s="24" t="str">
        <f t="shared" si="10"/>
        <v>rokprognozy=2022 i lp=51</v>
      </c>
      <c r="O54" s="24" t="str">
        <f t="shared" si="10"/>
        <v>rokprognozy=2023 i lp=51</v>
      </c>
      <c r="P54" s="24" t="str">
        <f t="shared" si="10"/>
        <v>rokprognozy=2024 i lp=51</v>
      </c>
      <c r="Q54" s="24" t="str">
        <f t="shared" si="10"/>
        <v>rokprognozy=2025 i lp=51</v>
      </c>
      <c r="R54" s="24" t="str">
        <f t="shared" si="10"/>
        <v>rokprognozy=2026 i lp=51</v>
      </c>
      <c r="S54" s="24" t="str">
        <f t="shared" si="10"/>
        <v>rokprognozy=2027 i lp=51</v>
      </c>
      <c r="T54" s="24" t="str">
        <f t="shared" si="10"/>
        <v>rokprognozy=2028 i lp=51</v>
      </c>
      <c r="U54" s="24" t="str">
        <f t="shared" si="10"/>
        <v>rokprognozy=2029 i lp=51</v>
      </c>
      <c r="V54" s="24" t="str">
        <f t="shared" si="10"/>
        <v>rokprognozy=2030 i lp=51</v>
      </c>
      <c r="W54" s="24" t="str">
        <f t="shared" si="10"/>
        <v>rokprognozy=2031 i lp=51</v>
      </c>
      <c r="X54" s="24" t="str">
        <f t="shared" si="10"/>
        <v>rokprognozy=2032 i lp=51</v>
      </c>
      <c r="Y54" s="24" t="str">
        <f t="shared" si="10"/>
        <v>rokprognozy=2033 i lp=51</v>
      </c>
      <c r="Z54" s="24" t="str">
        <f t="shared" si="10"/>
        <v>rokprognozy=2034 i lp=51</v>
      </c>
      <c r="AA54" s="24" t="str">
        <f t="shared" si="10"/>
        <v>rokprognozy=2035 i lp=51</v>
      </c>
      <c r="AB54" s="24" t="str">
        <f t="shared" si="10"/>
        <v>rokprognozy=2036 i lp=51</v>
      </c>
      <c r="AC54" s="24" t="str">
        <f t="shared" si="12"/>
        <v>rokprognozy=2037 i lp=51</v>
      </c>
      <c r="AD54" s="24" t="str">
        <f t="shared" si="12"/>
        <v>rokprognozy=2038 i lp=51</v>
      </c>
      <c r="AE54" s="24" t="str">
        <f t="shared" si="12"/>
        <v>rokprognozy=2039 i lp=51</v>
      </c>
      <c r="AF54" s="24" t="str">
        <f t="shared" si="12"/>
        <v>rokprognozy=2040 i lp=51</v>
      </c>
      <c r="AG54" s="24" t="str">
        <f t="shared" si="12"/>
        <v>rokprognozy=2041 i lp=51</v>
      </c>
      <c r="AH54" s="24" t="str">
        <f t="shared" si="12"/>
        <v>rokprognozy=2042 i lp=51</v>
      </c>
      <c r="AI54" s="24" t="str">
        <f t="shared" si="12"/>
        <v>rokprognozy=2043 i lp=51</v>
      </c>
      <c r="AJ54" s="24" t="str">
        <f t="shared" si="12"/>
        <v>rokprognozy=2044 i lp=51</v>
      </c>
      <c r="AK54" s="24" t="str">
        <f t="shared" si="12"/>
        <v>rokprognozy=2045 i lp=51</v>
      </c>
      <c r="AL54" s="24" t="str">
        <f t="shared" si="12"/>
        <v>rokprognozy=2046 i lp=51</v>
      </c>
      <c r="AM54" s="24" t="str">
        <f t="shared" si="12"/>
        <v>rokprognozy=2047 i lp=51</v>
      </c>
      <c r="AN54" s="24" t="str">
        <f t="shared" si="12"/>
        <v>rokprognozy=2048 i lp=51</v>
      </c>
      <c r="AO54" s="24" t="str">
        <f t="shared" si="12"/>
        <v>rokprognozy=2049 i lp=51</v>
      </c>
      <c r="AP54" s="24" t="str">
        <f t="shared" si="12"/>
        <v>rokprognozy=2050 i lp=51</v>
      </c>
    </row>
    <row r="55" spans="1:42" ht="14.25">
      <c r="A55" s="8">
        <v>52</v>
      </c>
      <c r="B55" s="25">
        <v>25</v>
      </c>
      <c r="C55" s="29" t="s">
        <v>30</v>
      </c>
      <c r="D55" s="18" t="str">
        <f t="shared" si="9"/>
        <v>rokprognozy=2012 i lp=52</v>
      </c>
      <c r="E55" s="18" t="str">
        <f t="shared" si="9"/>
        <v>rokprognozy=2013 i lp=52</v>
      </c>
      <c r="F55" s="24" t="str">
        <f t="shared" si="9"/>
        <v>rokprognozy=2014 i lp=52</v>
      </c>
      <c r="G55" s="24" t="str">
        <f t="shared" si="9"/>
        <v>rokprognozy=2015 i lp=52</v>
      </c>
      <c r="H55" s="24" t="str">
        <f t="shared" si="9"/>
        <v>rokprognozy=2016 i lp=52</v>
      </c>
      <c r="I55" s="24" t="str">
        <f t="shared" si="9"/>
        <v>rokprognozy=2017 i lp=52</v>
      </c>
      <c r="J55" s="24" t="str">
        <f t="shared" si="9"/>
        <v>rokprognozy=2018 i lp=52</v>
      </c>
      <c r="K55" s="24" t="str">
        <f t="shared" si="9"/>
        <v>rokprognozy=2019 i lp=52</v>
      </c>
      <c r="L55" s="24" t="str">
        <f t="shared" si="9"/>
        <v>rokprognozy=2020 i lp=52</v>
      </c>
      <c r="M55" s="24" t="str">
        <f t="shared" si="10"/>
        <v>rokprognozy=2021 i lp=52</v>
      </c>
      <c r="N55" s="24" t="str">
        <f t="shared" si="10"/>
        <v>rokprognozy=2022 i lp=52</v>
      </c>
      <c r="O55" s="24" t="str">
        <f t="shared" si="10"/>
        <v>rokprognozy=2023 i lp=52</v>
      </c>
      <c r="P55" s="24" t="str">
        <f t="shared" si="10"/>
        <v>rokprognozy=2024 i lp=52</v>
      </c>
      <c r="Q55" s="24" t="str">
        <f t="shared" si="10"/>
        <v>rokprognozy=2025 i lp=52</v>
      </c>
      <c r="R55" s="24" t="str">
        <f t="shared" si="10"/>
        <v>rokprognozy=2026 i lp=52</v>
      </c>
      <c r="S55" s="24" t="str">
        <f t="shared" si="10"/>
        <v>rokprognozy=2027 i lp=52</v>
      </c>
      <c r="T55" s="24" t="str">
        <f t="shared" si="10"/>
        <v>rokprognozy=2028 i lp=52</v>
      </c>
      <c r="U55" s="24" t="str">
        <f t="shared" si="10"/>
        <v>rokprognozy=2029 i lp=52</v>
      </c>
      <c r="V55" s="24" t="str">
        <f t="shared" si="10"/>
        <v>rokprognozy=2030 i lp=52</v>
      </c>
      <c r="W55" s="24" t="str">
        <f t="shared" si="10"/>
        <v>rokprognozy=2031 i lp=52</v>
      </c>
      <c r="X55" s="24" t="str">
        <f t="shared" si="10"/>
        <v>rokprognozy=2032 i lp=52</v>
      </c>
      <c r="Y55" s="24" t="str">
        <f t="shared" si="10"/>
        <v>rokprognozy=2033 i lp=52</v>
      </c>
      <c r="Z55" s="24" t="str">
        <f t="shared" si="10"/>
        <v>rokprognozy=2034 i lp=52</v>
      </c>
      <c r="AA55" s="24" t="str">
        <f t="shared" si="10"/>
        <v>rokprognozy=2035 i lp=52</v>
      </c>
      <c r="AB55" s="24" t="str">
        <f t="shared" si="10"/>
        <v>rokprognozy=2036 i lp=52</v>
      </c>
      <c r="AC55" s="24" t="str">
        <f t="shared" si="12"/>
        <v>rokprognozy=2037 i lp=52</v>
      </c>
      <c r="AD55" s="24" t="str">
        <f t="shared" si="12"/>
        <v>rokprognozy=2038 i lp=52</v>
      </c>
      <c r="AE55" s="24" t="str">
        <f t="shared" si="12"/>
        <v>rokprognozy=2039 i lp=52</v>
      </c>
      <c r="AF55" s="24" t="str">
        <f t="shared" si="12"/>
        <v>rokprognozy=2040 i lp=52</v>
      </c>
      <c r="AG55" s="24" t="str">
        <f t="shared" si="12"/>
        <v>rokprognozy=2041 i lp=52</v>
      </c>
      <c r="AH55" s="24" t="str">
        <f t="shared" si="12"/>
        <v>rokprognozy=2042 i lp=52</v>
      </c>
      <c r="AI55" s="24" t="str">
        <f t="shared" si="12"/>
        <v>rokprognozy=2043 i lp=52</v>
      </c>
      <c r="AJ55" s="24" t="str">
        <f t="shared" si="12"/>
        <v>rokprognozy=2044 i lp=52</v>
      </c>
      <c r="AK55" s="24" t="str">
        <f t="shared" si="12"/>
        <v>rokprognozy=2045 i lp=52</v>
      </c>
      <c r="AL55" s="24" t="str">
        <f t="shared" si="12"/>
        <v>rokprognozy=2046 i lp=52</v>
      </c>
      <c r="AM55" s="24" t="str">
        <f t="shared" si="12"/>
        <v>rokprognozy=2047 i lp=52</v>
      </c>
      <c r="AN55" s="24" t="str">
        <f t="shared" si="12"/>
        <v>rokprognozy=2048 i lp=52</v>
      </c>
      <c r="AO55" s="24" t="str">
        <f t="shared" si="12"/>
        <v>rokprognozy=2049 i lp=52</v>
      </c>
      <c r="AP55" s="24" t="str">
        <f t="shared" si="12"/>
        <v>rokprognozy=2050 i lp=52</v>
      </c>
    </row>
    <row r="56" spans="1:42" ht="14.25">
      <c r="A56" s="8">
        <v>53</v>
      </c>
      <c r="B56" s="25">
        <v>26</v>
      </c>
      <c r="C56" s="29" t="s">
        <v>128</v>
      </c>
      <c r="D56" s="18" t="str">
        <f t="shared" si="9"/>
        <v>rokprognozy=2012 i lp=53</v>
      </c>
      <c r="E56" s="18" t="str">
        <f t="shared" si="9"/>
        <v>rokprognozy=2013 i lp=53</v>
      </c>
      <c r="F56" s="24" t="str">
        <f t="shared" si="9"/>
        <v>rokprognozy=2014 i lp=53</v>
      </c>
      <c r="G56" s="24" t="str">
        <f t="shared" si="9"/>
        <v>rokprognozy=2015 i lp=53</v>
      </c>
      <c r="H56" s="24" t="str">
        <f t="shared" si="9"/>
        <v>rokprognozy=2016 i lp=53</v>
      </c>
      <c r="I56" s="24" t="str">
        <f t="shared" si="9"/>
        <v>rokprognozy=2017 i lp=53</v>
      </c>
      <c r="J56" s="24" t="str">
        <f t="shared" si="9"/>
        <v>rokprognozy=2018 i lp=53</v>
      </c>
      <c r="K56" s="24" t="str">
        <f t="shared" si="9"/>
        <v>rokprognozy=2019 i lp=53</v>
      </c>
      <c r="L56" s="24" t="str">
        <f t="shared" si="9"/>
        <v>rokprognozy=2020 i lp=53</v>
      </c>
      <c r="M56" s="24" t="str">
        <f t="shared" si="10"/>
        <v>rokprognozy=2021 i lp=53</v>
      </c>
      <c r="N56" s="24" t="str">
        <f t="shared" si="10"/>
        <v>rokprognozy=2022 i lp=53</v>
      </c>
      <c r="O56" s="24" t="str">
        <f t="shared" si="10"/>
        <v>rokprognozy=2023 i lp=53</v>
      </c>
      <c r="P56" s="24" t="str">
        <f t="shared" si="10"/>
        <v>rokprognozy=2024 i lp=53</v>
      </c>
      <c r="Q56" s="24" t="str">
        <f t="shared" si="10"/>
        <v>rokprognozy=2025 i lp=53</v>
      </c>
      <c r="R56" s="24" t="str">
        <f t="shared" si="10"/>
        <v>rokprognozy=2026 i lp=53</v>
      </c>
      <c r="S56" s="24" t="str">
        <f t="shared" si="10"/>
        <v>rokprognozy=2027 i lp=53</v>
      </c>
      <c r="T56" s="24" t="str">
        <f t="shared" si="10"/>
        <v>rokprognozy=2028 i lp=53</v>
      </c>
      <c r="U56" s="24" t="str">
        <f t="shared" si="10"/>
        <v>rokprognozy=2029 i lp=53</v>
      </c>
      <c r="V56" s="24" t="str">
        <f t="shared" si="10"/>
        <v>rokprognozy=2030 i lp=53</v>
      </c>
      <c r="W56" s="24" t="str">
        <f t="shared" si="10"/>
        <v>rokprognozy=2031 i lp=53</v>
      </c>
      <c r="X56" s="24" t="str">
        <f t="shared" si="10"/>
        <v>rokprognozy=2032 i lp=53</v>
      </c>
      <c r="Y56" s="24" t="str">
        <f t="shared" si="10"/>
        <v>rokprognozy=2033 i lp=53</v>
      </c>
      <c r="Z56" s="24" t="str">
        <f t="shared" si="10"/>
        <v>rokprognozy=2034 i lp=53</v>
      </c>
      <c r="AA56" s="24" t="str">
        <f t="shared" si="10"/>
        <v>rokprognozy=2035 i lp=53</v>
      </c>
      <c r="AB56" s="24" t="str">
        <f t="shared" si="10"/>
        <v>rokprognozy=2036 i lp=53</v>
      </c>
      <c r="AC56" s="24" t="str">
        <f t="shared" si="12"/>
        <v>rokprognozy=2037 i lp=53</v>
      </c>
      <c r="AD56" s="24" t="str">
        <f t="shared" si="12"/>
        <v>rokprognozy=2038 i lp=53</v>
      </c>
      <c r="AE56" s="24" t="str">
        <f t="shared" si="12"/>
        <v>rokprognozy=2039 i lp=53</v>
      </c>
      <c r="AF56" s="24" t="str">
        <f t="shared" si="12"/>
        <v>rokprognozy=2040 i lp=53</v>
      </c>
      <c r="AG56" s="24" t="str">
        <f t="shared" si="12"/>
        <v>rokprognozy=2041 i lp=53</v>
      </c>
      <c r="AH56" s="24" t="str">
        <f t="shared" si="12"/>
        <v>rokprognozy=2042 i lp=53</v>
      </c>
      <c r="AI56" s="24" t="str">
        <f t="shared" si="12"/>
        <v>rokprognozy=2043 i lp=53</v>
      </c>
      <c r="AJ56" s="24" t="str">
        <f t="shared" si="12"/>
        <v>rokprognozy=2044 i lp=53</v>
      </c>
      <c r="AK56" s="24" t="str">
        <f t="shared" si="12"/>
        <v>rokprognozy=2045 i lp=53</v>
      </c>
      <c r="AL56" s="24" t="str">
        <f t="shared" si="12"/>
        <v>rokprognozy=2046 i lp=53</v>
      </c>
      <c r="AM56" s="24" t="str">
        <f t="shared" si="12"/>
        <v>rokprognozy=2047 i lp=53</v>
      </c>
      <c r="AN56" s="24" t="str">
        <f t="shared" si="12"/>
        <v>rokprognozy=2048 i lp=53</v>
      </c>
      <c r="AO56" s="24" t="str">
        <f t="shared" si="12"/>
        <v>rokprognozy=2049 i lp=53</v>
      </c>
      <c r="AP56" s="24" t="str">
        <f t="shared" si="12"/>
        <v>rokprognozy=2050 i lp=53</v>
      </c>
    </row>
    <row r="57" spans="1:42" ht="14.25">
      <c r="A57" s="8">
        <v>54</v>
      </c>
      <c r="B57" s="25">
        <v>27</v>
      </c>
      <c r="C57" s="29" t="s">
        <v>27</v>
      </c>
      <c r="D57" s="18" t="str">
        <f t="shared" si="9"/>
        <v>rokprognozy=2012 i lp=54</v>
      </c>
      <c r="E57" s="18" t="str">
        <f t="shared" si="9"/>
        <v>rokprognozy=2013 i lp=54</v>
      </c>
      <c r="F57" s="24" t="str">
        <f t="shared" si="9"/>
        <v>rokprognozy=2014 i lp=54</v>
      </c>
      <c r="G57" s="24" t="str">
        <f t="shared" si="9"/>
        <v>rokprognozy=2015 i lp=54</v>
      </c>
      <c r="H57" s="24" t="str">
        <f t="shared" si="9"/>
        <v>rokprognozy=2016 i lp=54</v>
      </c>
      <c r="I57" s="24" t="str">
        <f t="shared" si="9"/>
        <v>rokprognozy=2017 i lp=54</v>
      </c>
      <c r="J57" s="24" t="str">
        <f t="shared" si="9"/>
        <v>rokprognozy=2018 i lp=54</v>
      </c>
      <c r="K57" s="24" t="str">
        <f t="shared" si="9"/>
        <v>rokprognozy=2019 i lp=54</v>
      </c>
      <c r="L57" s="24" t="str">
        <f t="shared" si="9"/>
        <v>rokprognozy=2020 i lp=54</v>
      </c>
      <c r="M57" s="24" t="str">
        <f t="shared" si="10"/>
        <v>rokprognozy=2021 i lp=54</v>
      </c>
      <c r="N57" s="24" t="str">
        <f t="shared" si="10"/>
        <v>rokprognozy=2022 i lp=54</v>
      </c>
      <c r="O57" s="24" t="str">
        <f t="shared" si="10"/>
        <v>rokprognozy=2023 i lp=54</v>
      </c>
      <c r="P57" s="24" t="str">
        <f t="shared" si="10"/>
        <v>rokprognozy=2024 i lp=54</v>
      </c>
      <c r="Q57" s="24" t="str">
        <f t="shared" si="10"/>
        <v>rokprognozy=2025 i lp=54</v>
      </c>
      <c r="R57" s="24" t="str">
        <f t="shared" si="10"/>
        <v>rokprognozy=2026 i lp=54</v>
      </c>
      <c r="S57" s="24" t="str">
        <f t="shared" si="10"/>
        <v>rokprognozy=2027 i lp=54</v>
      </c>
      <c r="T57" s="24" t="str">
        <f t="shared" si="10"/>
        <v>rokprognozy=2028 i lp=54</v>
      </c>
      <c r="U57" s="24" t="str">
        <f t="shared" si="10"/>
        <v>rokprognozy=2029 i lp=54</v>
      </c>
      <c r="V57" s="24" t="str">
        <f t="shared" si="10"/>
        <v>rokprognozy=2030 i lp=54</v>
      </c>
      <c r="W57" s="24" t="str">
        <f t="shared" si="10"/>
        <v>rokprognozy=2031 i lp=54</v>
      </c>
      <c r="X57" s="24" t="str">
        <f t="shared" si="10"/>
        <v>rokprognozy=2032 i lp=54</v>
      </c>
      <c r="Y57" s="24" t="str">
        <f t="shared" si="10"/>
        <v>rokprognozy=2033 i lp=54</v>
      </c>
      <c r="Z57" s="24" t="str">
        <f t="shared" si="10"/>
        <v>rokprognozy=2034 i lp=54</v>
      </c>
      <c r="AA57" s="24" t="str">
        <f t="shared" si="10"/>
        <v>rokprognozy=2035 i lp=54</v>
      </c>
      <c r="AB57" s="24" t="str">
        <f t="shared" si="10"/>
        <v>rokprognozy=2036 i lp=54</v>
      </c>
      <c r="AC57" s="24" t="str">
        <f t="shared" si="12"/>
        <v>rokprognozy=2037 i lp=54</v>
      </c>
      <c r="AD57" s="24" t="str">
        <f t="shared" si="12"/>
        <v>rokprognozy=2038 i lp=54</v>
      </c>
      <c r="AE57" s="24" t="str">
        <f t="shared" si="12"/>
        <v>rokprognozy=2039 i lp=54</v>
      </c>
      <c r="AF57" s="24" t="str">
        <f t="shared" si="12"/>
        <v>rokprognozy=2040 i lp=54</v>
      </c>
      <c r="AG57" s="24" t="str">
        <f t="shared" si="12"/>
        <v>rokprognozy=2041 i lp=54</v>
      </c>
      <c r="AH57" s="24" t="str">
        <f t="shared" si="12"/>
        <v>rokprognozy=2042 i lp=54</v>
      </c>
      <c r="AI57" s="24" t="str">
        <f t="shared" si="12"/>
        <v>rokprognozy=2043 i lp=54</v>
      </c>
      <c r="AJ57" s="24" t="str">
        <f t="shared" si="12"/>
        <v>rokprognozy=2044 i lp=54</v>
      </c>
      <c r="AK57" s="24" t="str">
        <f t="shared" si="12"/>
        <v>rokprognozy=2045 i lp=54</v>
      </c>
      <c r="AL57" s="24" t="str">
        <f t="shared" si="12"/>
        <v>rokprognozy=2046 i lp=54</v>
      </c>
      <c r="AM57" s="24" t="str">
        <f t="shared" si="12"/>
        <v>rokprognozy=2047 i lp=54</v>
      </c>
      <c r="AN57" s="24" t="str">
        <f t="shared" si="12"/>
        <v>rokprognozy=2048 i lp=54</v>
      </c>
      <c r="AO57" s="24" t="str">
        <f t="shared" si="12"/>
        <v>rokprognozy=2049 i lp=54</v>
      </c>
      <c r="AP57" s="24" t="str">
        <f t="shared" si="12"/>
        <v>rokprognozy=2050 i lp=54</v>
      </c>
    </row>
    <row r="58" spans="1:42" ht="14.25">
      <c r="A58" s="8">
        <v>55</v>
      </c>
      <c r="B58" s="25">
        <v>28</v>
      </c>
      <c r="C58" s="29" t="s">
        <v>29</v>
      </c>
      <c r="D58" s="18" t="str">
        <f t="shared" si="9"/>
        <v>rokprognozy=2012 i lp=55</v>
      </c>
      <c r="E58" s="18" t="str">
        <f t="shared" si="9"/>
        <v>rokprognozy=2013 i lp=55</v>
      </c>
      <c r="F58" s="24" t="str">
        <f t="shared" si="9"/>
        <v>rokprognozy=2014 i lp=55</v>
      </c>
      <c r="G58" s="24" t="str">
        <f t="shared" si="9"/>
        <v>rokprognozy=2015 i lp=55</v>
      </c>
      <c r="H58" s="24" t="str">
        <f t="shared" si="9"/>
        <v>rokprognozy=2016 i lp=55</v>
      </c>
      <c r="I58" s="24" t="str">
        <f t="shared" si="9"/>
        <v>rokprognozy=2017 i lp=55</v>
      </c>
      <c r="J58" s="24" t="str">
        <f t="shared" si="9"/>
        <v>rokprognozy=2018 i lp=55</v>
      </c>
      <c r="K58" s="24" t="str">
        <f t="shared" si="9"/>
        <v>rokprognozy=2019 i lp=55</v>
      </c>
      <c r="L58" s="24" t="str">
        <f t="shared" si="9"/>
        <v>rokprognozy=2020 i lp=55</v>
      </c>
      <c r="M58" s="24" t="str">
        <f t="shared" si="10"/>
        <v>rokprognozy=2021 i lp=55</v>
      </c>
      <c r="N58" s="24" t="str">
        <f t="shared" si="10"/>
        <v>rokprognozy=2022 i lp=55</v>
      </c>
      <c r="O58" s="24" t="str">
        <f t="shared" si="10"/>
        <v>rokprognozy=2023 i lp=55</v>
      </c>
      <c r="P58" s="24" t="str">
        <f t="shared" si="10"/>
        <v>rokprognozy=2024 i lp=55</v>
      </c>
      <c r="Q58" s="24" t="str">
        <f t="shared" si="10"/>
        <v>rokprognozy=2025 i lp=55</v>
      </c>
      <c r="R58" s="24" t="str">
        <f t="shared" si="10"/>
        <v>rokprognozy=2026 i lp=55</v>
      </c>
      <c r="S58" s="24" t="str">
        <f t="shared" si="10"/>
        <v>rokprognozy=2027 i lp=55</v>
      </c>
      <c r="T58" s="24" t="str">
        <f t="shared" si="10"/>
        <v>rokprognozy=2028 i lp=55</v>
      </c>
      <c r="U58" s="24" t="str">
        <f t="shared" si="10"/>
        <v>rokprognozy=2029 i lp=55</v>
      </c>
      <c r="V58" s="24" t="str">
        <f t="shared" si="10"/>
        <v>rokprognozy=2030 i lp=55</v>
      </c>
      <c r="W58" s="24" t="str">
        <f t="shared" si="10"/>
        <v>rokprognozy=2031 i lp=55</v>
      </c>
      <c r="X58" s="24" t="str">
        <f t="shared" si="10"/>
        <v>rokprognozy=2032 i lp=55</v>
      </c>
      <c r="Y58" s="24" t="str">
        <f t="shared" si="10"/>
        <v>rokprognozy=2033 i lp=55</v>
      </c>
      <c r="Z58" s="24" t="str">
        <f t="shared" si="10"/>
        <v>rokprognozy=2034 i lp=55</v>
      </c>
      <c r="AA58" s="24" t="str">
        <f t="shared" si="10"/>
        <v>rokprognozy=2035 i lp=55</v>
      </c>
      <c r="AB58" s="24" t="str">
        <f t="shared" si="10"/>
        <v>rokprognozy=2036 i lp=55</v>
      </c>
      <c r="AC58" s="24" t="str">
        <f t="shared" si="12"/>
        <v>rokprognozy=2037 i lp=55</v>
      </c>
      <c r="AD58" s="24" t="str">
        <f t="shared" si="12"/>
        <v>rokprognozy=2038 i lp=55</v>
      </c>
      <c r="AE58" s="24" t="str">
        <f t="shared" si="12"/>
        <v>rokprognozy=2039 i lp=55</v>
      </c>
      <c r="AF58" s="24" t="str">
        <f t="shared" si="12"/>
        <v>rokprognozy=2040 i lp=55</v>
      </c>
      <c r="AG58" s="24" t="str">
        <f t="shared" si="12"/>
        <v>rokprognozy=2041 i lp=55</v>
      </c>
      <c r="AH58" s="24" t="str">
        <f t="shared" si="12"/>
        <v>rokprognozy=2042 i lp=55</v>
      </c>
      <c r="AI58" s="24" t="str">
        <f t="shared" si="12"/>
        <v>rokprognozy=2043 i lp=55</v>
      </c>
      <c r="AJ58" s="24" t="str">
        <f t="shared" si="12"/>
        <v>rokprognozy=2044 i lp=55</v>
      </c>
      <c r="AK58" s="24" t="str">
        <f t="shared" si="12"/>
        <v>rokprognozy=2045 i lp=55</v>
      </c>
      <c r="AL58" s="24" t="str">
        <f t="shared" si="12"/>
        <v>rokprognozy=2046 i lp=55</v>
      </c>
      <c r="AM58" s="24" t="str">
        <f t="shared" si="12"/>
        <v>rokprognozy=2047 i lp=55</v>
      </c>
      <c r="AN58" s="24" t="str">
        <f t="shared" si="12"/>
        <v>rokprognozy=2048 i lp=55</v>
      </c>
      <c r="AO58" s="24" t="str">
        <f t="shared" si="12"/>
        <v>rokprognozy=2049 i lp=55</v>
      </c>
      <c r="AP58" s="24" t="str">
        <f t="shared" si="12"/>
        <v>rokprognozy=2050 i lp=55</v>
      </c>
    </row>
    <row r="59" spans="1:42" ht="14.25">
      <c r="A59" s="8">
        <v>56</v>
      </c>
      <c r="B59" s="25">
        <v>29</v>
      </c>
      <c r="C59" s="29" t="s">
        <v>129</v>
      </c>
      <c r="D59" s="18" t="str">
        <f t="shared" si="9"/>
        <v>rokprognozy=2012 i lp=56</v>
      </c>
      <c r="E59" s="18" t="str">
        <f t="shared" si="9"/>
        <v>rokprognozy=2013 i lp=56</v>
      </c>
      <c r="F59" s="24" t="str">
        <f t="shared" si="9"/>
        <v>rokprognozy=2014 i lp=56</v>
      </c>
      <c r="G59" s="24" t="str">
        <f t="shared" si="9"/>
        <v>rokprognozy=2015 i lp=56</v>
      </c>
      <c r="H59" s="24" t="str">
        <f t="shared" si="9"/>
        <v>rokprognozy=2016 i lp=56</v>
      </c>
      <c r="I59" s="24" t="str">
        <f t="shared" si="9"/>
        <v>rokprognozy=2017 i lp=56</v>
      </c>
      <c r="J59" s="24" t="str">
        <f t="shared" si="9"/>
        <v>rokprognozy=2018 i lp=56</v>
      </c>
      <c r="K59" s="24" t="str">
        <f t="shared" si="9"/>
        <v>rokprognozy=2019 i lp=56</v>
      </c>
      <c r="L59" s="24" t="str">
        <f t="shared" si="9"/>
        <v>rokprognozy=2020 i lp=56</v>
      </c>
      <c r="M59" s="24" t="str">
        <f t="shared" si="10"/>
        <v>rokprognozy=2021 i lp=56</v>
      </c>
      <c r="N59" s="24" t="str">
        <f t="shared" si="10"/>
        <v>rokprognozy=2022 i lp=56</v>
      </c>
      <c r="O59" s="24" t="str">
        <f t="shared" si="10"/>
        <v>rokprognozy=2023 i lp=56</v>
      </c>
      <c r="P59" s="24" t="str">
        <f t="shared" si="10"/>
        <v>rokprognozy=2024 i lp=56</v>
      </c>
      <c r="Q59" s="24" t="str">
        <f t="shared" si="10"/>
        <v>rokprognozy=2025 i lp=56</v>
      </c>
      <c r="R59" s="24" t="str">
        <f t="shared" si="10"/>
        <v>rokprognozy=2026 i lp=56</v>
      </c>
      <c r="S59" s="24" t="str">
        <f t="shared" si="10"/>
        <v>rokprognozy=2027 i lp=56</v>
      </c>
      <c r="T59" s="24" t="str">
        <f t="shared" si="10"/>
        <v>rokprognozy=2028 i lp=56</v>
      </c>
      <c r="U59" s="24" t="str">
        <f t="shared" si="10"/>
        <v>rokprognozy=2029 i lp=56</v>
      </c>
      <c r="V59" s="24" t="str">
        <f t="shared" si="10"/>
        <v>rokprognozy=2030 i lp=56</v>
      </c>
      <c r="W59" s="24" t="str">
        <f t="shared" si="10"/>
        <v>rokprognozy=2031 i lp=56</v>
      </c>
      <c r="X59" s="24" t="str">
        <f t="shared" si="10"/>
        <v>rokprognozy=2032 i lp=56</v>
      </c>
      <c r="Y59" s="24" t="str">
        <f t="shared" si="10"/>
        <v>rokprognozy=2033 i lp=56</v>
      </c>
      <c r="Z59" s="24" t="str">
        <f t="shared" si="10"/>
        <v>rokprognozy=2034 i lp=56</v>
      </c>
      <c r="AA59" s="24" t="str">
        <f t="shared" si="10"/>
        <v>rokprognozy=2035 i lp=56</v>
      </c>
      <c r="AB59" s="24" t="str">
        <f t="shared" si="10"/>
        <v>rokprognozy=2036 i lp=56</v>
      </c>
      <c r="AC59" s="24" t="str">
        <f t="shared" si="12"/>
        <v>rokprognozy=2037 i lp=56</v>
      </c>
      <c r="AD59" s="24" t="str">
        <f t="shared" si="12"/>
        <v>rokprognozy=2038 i lp=56</v>
      </c>
      <c r="AE59" s="24" t="str">
        <f t="shared" si="12"/>
        <v>rokprognozy=2039 i lp=56</v>
      </c>
      <c r="AF59" s="24" t="str">
        <f t="shared" si="12"/>
        <v>rokprognozy=2040 i lp=56</v>
      </c>
      <c r="AG59" s="24" t="str">
        <f t="shared" si="12"/>
        <v>rokprognozy=2041 i lp=56</v>
      </c>
      <c r="AH59" s="24" t="str">
        <f t="shared" si="12"/>
        <v>rokprognozy=2042 i lp=56</v>
      </c>
      <c r="AI59" s="24" t="str">
        <f t="shared" si="12"/>
        <v>rokprognozy=2043 i lp=56</v>
      </c>
      <c r="AJ59" s="24" t="str">
        <f t="shared" si="12"/>
        <v>rokprognozy=2044 i lp=56</v>
      </c>
      <c r="AK59" s="24" t="str">
        <f t="shared" si="12"/>
        <v>rokprognozy=2045 i lp=56</v>
      </c>
      <c r="AL59" s="24" t="str">
        <f t="shared" si="12"/>
        <v>rokprognozy=2046 i lp=56</v>
      </c>
      <c r="AM59" s="24" t="str">
        <f t="shared" si="12"/>
        <v>rokprognozy=2047 i lp=56</v>
      </c>
      <c r="AN59" s="24" t="str">
        <f t="shared" si="12"/>
        <v>rokprognozy=2048 i lp=56</v>
      </c>
      <c r="AO59" s="24" t="str">
        <f t="shared" si="12"/>
        <v>rokprognozy=2049 i lp=56</v>
      </c>
      <c r="AP59" s="24" t="str">
        <f t="shared" si="12"/>
        <v>rokprognozy=2050 i lp=56</v>
      </c>
    </row>
    <row r="60" spans="1:42" ht="14.25">
      <c r="A60" s="8">
        <v>57</v>
      </c>
      <c r="B60" s="25">
        <v>30</v>
      </c>
      <c r="C60" s="29" t="s">
        <v>130</v>
      </c>
      <c r="D60" s="18" t="str">
        <f t="shared" si="9"/>
        <v>rokprognozy=2012 i lp=57</v>
      </c>
      <c r="E60" s="18" t="str">
        <f t="shared" si="9"/>
        <v>rokprognozy=2013 i lp=57</v>
      </c>
      <c r="F60" s="24" t="str">
        <f t="shared" si="9"/>
        <v>rokprognozy=2014 i lp=57</v>
      </c>
      <c r="G60" s="24" t="str">
        <f t="shared" si="9"/>
        <v>rokprognozy=2015 i lp=57</v>
      </c>
      <c r="H60" s="24" t="str">
        <f t="shared" si="9"/>
        <v>rokprognozy=2016 i lp=57</v>
      </c>
      <c r="I60" s="24" t="str">
        <f t="shared" si="9"/>
        <v>rokprognozy=2017 i lp=57</v>
      </c>
      <c r="J60" s="24" t="str">
        <f t="shared" si="9"/>
        <v>rokprognozy=2018 i lp=57</v>
      </c>
      <c r="K60" s="24" t="str">
        <f t="shared" si="9"/>
        <v>rokprognozy=2019 i lp=57</v>
      </c>
      <c r="L60" s="24" t="str">
        <f t="shared" si="9"/>
        <v>rokprognozy=2020 i lp=57</v>
      </c>
      <c r="M60" s="24" t="str">
        <f t="shared" si="10"/>
        <v>rokprognozy=2021 i lp=57</v>
      </c>
      <c r="N60" s="24" t="str">
        <f t="shared" si="10"/>
        <v>rokprognozy=2022 i lp=57</v>
      </c>
      <c r="O60" s="24" t="str">
        <f t="shared" si="10"/>
        <v>rokprognozy=2023 i lp=57</v>
      </c>
      <c r="P60" s="24" t="str">
        <f t="shared" si="10"/>
        <v>rokprognozy=2024 i lp=57</v>
      </c>
      <c r="Q60" s="24" t="str">
        <f t="shared" si="10"/>
        <v>rokprognozy=2025 i lp=57</v>
      </c>
      <c r="R60" s="24" t="str">
        <f t="shared" si="10"/>
        <v>rokprognozy=2026 i lp=57</v>
      </c>
      <c r="S60" s="24" t="str">
        <f t="shared" si="10"/>
        <v>rokprognozy=2027 i lp=57</v>
      </c>
      <c r="T60" s="24" t="str">
        <f t="shared" si="10"/>
        <v>rokprognozy=2028 i lp=57</v>
      </c>
      <c r="U60" s="24" t="str">
        <f t="shared" si="10"/>
        <v>rokprognozy=2029 i lp=57</v>
      </c>
      <c r="V60" s="24" t="str">
        <f t="shared" si="10"/>
        <v>rokprognozy=2030 i lp=57</v>
      </c>
      <c r="W60" s="24" t="str">
        <f t="shared" si="10"/>
        <v>rokprognozy=2031 i lp=57</v>
      </c>
      <c r="X60" s="24" t="str">
        <f t="shared" si="10"/>
        <v>rokprognozy=2032 i lp=57</v>
      </c>
      <c r="Y60" s="24" t="str">
        <f t="shared" si="10"/>
        <v>rokprognozy=2033 i lp=57</v>
      </c>
      <c r="Z60" s="24" t="str">
        <f t="shared" si="10"/>
        <v>rokprognozy=2034 i lp=57</v>
      </c>
      <c r="AA60" s="24" t="str">
        <f t="shared" si="10"/>
        <v>rokprognozy=2035 i lp=57</v>
      </c>
      <c r="AB60" s="24" t="str">
        <f t="shared" si="10"/>
        <v>rokprognozy=2036 i lp=57</v>
      </c>
      <c r="AC60" s="24" t="str">
        <f t="shared" si="12"/>
        <v>rokprognozy=2037 i lp=57</v>
      </c>
      <c r="AD60" s="24" t="str">
        <f t="shared" si="12"/>
        <v>rokprognozy=2038 i lp=57</v>
      </c>
      <c r="AE60" s="24" t="str">
        <f t="shared" si="12"/>
        <v>rokprognozy=2039 i lp=57</v>
      </c>
      <c r="AF60" s="24" t="str">
        <f t="shared" si="12"/>
        <v>rokprognozy=2040 i lp=57</v>
      </c>
      <c r="AG60" s="24" t="str">
        <f t="shared" si="12"/>
        <v>rokprognozy=2041 i lp=57</v>
      </c>
      <c r="AH60" s="24" t="str">
        <f t="shared" si="12"/>
        <v>rokprognozy=2042 i lp=57</v>
      </c>
      <c r="AI60" s="24" t="str">
        <f t="shared" si="12"/>
        <v>rokprognozy=2043 i lp=57</v>
      </c>
      <c r="AJ60" s="24" t="str">
        <f t="shared" si="12"/>
        <v>rokprognozy=2044 i lp=57</v>
      </c>
      <c r="AK60" s="24" t="str">
        <f t="shared" si="12"/>
        <v>rokprognozy=2045 i lp=57</v>
      </c>
      <c r="AL60" s="24" t="str">
        <f t="shared" si="12"/>
        <v>rokprognozy=2046 i lp=57</v>
      </c>
      <c r="AM60" s="24" t="str">
        <f t="shared" si="12"/>
        <v>rokprognozy=2047 i lp=57</v>
      </c>
      <c r="AN60" s="24" t="str">
        <f t="shared" si="12"/>
        <v>rokprognozy=2048 i lp=57</v>
      </c>
      <c r="AO60" s="24" t="str">
        <f t="shared" si="12"/>
        <v>rokprognozy=2049 i lp=57</v>
      </c>
      <c r="AP60" s="24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ARAM</cp:lastModifiedBy>
  <cp:lastPrinted>2013-02-19T12:01:53Z</cp:lastPrinted>
  <dcterms:created xsi:type="dcterms:W3CDTF">2010-09-17T02:30:46Z</dcterms:created>
  <dcterms:modified xsi:type="dcterms:W3CDTF">2013-03-01T08:22:58Z</dcterms:modified>
  <cp:category/>
  <cp:version/>
  <cp:contentType/>
  <cp:contentStatus/>
</cp:coreProperties>
</file>