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4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  <sheet name="Arkusz2" sheetId="6" r:id="rId6"/>
    <sheet name="Arkusz3" sheetId="7" r:id="rId7"/>
  </sheets>
  <definedNames>
    <definedName name="_xlnm.Print_Area" localSheetId="0">'zał.1'!$A$1:$G$18</definedName>
    <definedName name="_xlnm.Print_Area" localSheetId="1">'zał.2'!$A$1:$G$16</definedName>
    <definedName name="_xlnm.Print_Area" localSheetId="2">'zał.3'!$A$1:$G$14</definedName>
    <definedName name="_xlnm.Print_Area" localSheetId="3">'zał.4'!$A$1:$G$28</definedName>
    <definedName name="_xlnm.Print_Area" localSheetId="4">'zał.5'!$A$1:$G$26</definedName>
  </definedNames>
  <calcPr fullCalcOnLoad="1"/>
</workbook>
</file>

<file path=xl/sharedStrings.xml><?xml version="1.0" encoding="utf-8"?>
<sst xmlns="http://schemas.openxmlformats.org/spreadsheetml/2006/main" count="131" uniqueCount="46">
  <si>
    <t>Dz.</t>
  </si>
  <si>
    <t>Rozdział</t>
  </si>
  <si>
    <t>§</t>
  </si>
  <si>
    <t>Treść</t>
  </si>
  <si>
    <t>Zwiększenia</t>
  </si>
  <si>
    <t>Zmniejszenia</t>
  </si>
  <si>
    <t>Załącznik Nr 1</t>
  </si>
  <si>
    <t>Rady Gminy Mielno</t>
  </si>
  <si>
    <t>ZMIANY W PLANIE DOCHODÓW BUDŻETU GMINY MIELNO NA 2012 ROK</t>
  </si>
  <si>
    <t>URZĄD GMINY</t>
  </si>
  <si>
    <t>RAZEM</t>
  </si>
  <si>
    <t>TRANSPORT I ŁĄCZNOŚĆ</t>
  </si>
  <si>
    <t>Wydatki inwestycyjne jednostek budżetowych</t>
  </si>
  <si>
    <t>Drogi publiczne gminne</t>
  </si>
  <si>
    <t>GOSPODARKA MIESZKANIOWA</t>
  </si>
  <si>
    <t>Gospodarka gruntami i nieruchomościami</t>
  </si>
  <si>
    <t>Wpłaty z tytułu odpłatnego nabycia prawa własności oraz prawa użytkowania wieczystego nieruchomości</t>
  </si>
  <si>
    <t>0770</t>
  </si>
  <si>
    <t>Pozostała działalność</t>
  </si>
  <si>
    <t>4300</t>
  </si>
  <si>
    <t>Plan po zmianach</t>
  </si>
  <si>
    <t>Zakup usług pozostałych</t>
  </si>
  <si>
    <t>ZMIANY W PLANIE WYDATKÓW BUDŻETU GMINY MIELNO NA 2012 ROK</t>
  </si>
  <si>
    <t>Załącznik Nr 2</t>
  </si>
  <si>
    <t>Załącznik Nr 4</t>
  </si>
  <si>
    <t>0690</t>
  </si>
  <si>
    <t>Wpływy z różnych opłat</t>
  </si>
  <si>
    <t>Wpłaty z tytułu odpłatnego nabycia prawa własności oraz prawa użytkowania wieczystego nieruchomości w tym ze sprzedaży nieruchomości
rolnych (gruntów lub użytków rolnych)</t>
  </si>
  <si>
    <t>JEDNOSTKA SAMORZADU TERYTORIALNEGO - ORGAN</t>
  </si>
  <si>
    <t>DZIAŁALNOŚĆ USŁUGOWA</t>
  </si>
  <si>
    <t>OBSŁUGA DŁUGU PUBLICZNEGO</t>
  </si>
  <si>
    <t xml:space="preserve">Koszty emisji samorządowych papierów wartościowych oraz inne opłaty i prowizje </t>
  </si>
  <si>
    <t>8110</t>
  </si>
  <si>
    <t>Obsługa papierów wartościowych, kredytów i pożyczek jednostek samorządu terytorialnego</t>
  </si>
  <si>
    <t>Załącznik Nr 3</t>
  </si>
  <si>
    <t>Załącznik Nr 5</t>
  </si>
  <si>
    <t>Plany zagospodarowania przestrzennego</t>
  </si>
  <si>
    <t>Dotacje celowe w ramach programów finansowanych z udziałem środków europejskich oraz środków, o których mowa w art. 5 ust. 1 pkt 3 oraz ust. 3 pkt 5 i 6 ustawy lub płatności  w ramach budżetu środków europejskich</t>
  </si>
  <si>
    <t>Odsetki od samorządowych papierów wartościowych lub zaciągniętych przez jednostkę samorządu terytorialnego kredytów i pożyczek</t>
  </si>
  <si>
    <t>388.204,00 zł i wyniesie 26.547.961,00 zł</t>
  </si>
  <si>
    <t>Budowa ul. Strażackiej w Mielenku</t>
  </si>
  <si>
    <t xml:space="preserve">Plan wydatków związanych z realizacja zadań własnych Urzędu gminy Mielnie ulegnie zmniejszeniu o kwotę </t>
  </si>
  <si>
    <t>Zagospodarowanie placu przy GOPS w Unieściu</t>
  </si>
  <si>
    <t>Przebudowa głównego zejścia na plażę w Łazach</t>
  </si>
  <si>
    <t>do Uchwały Nr  XXXII/344/12</t>
  </si>
  <si>
    <t>z dnia 29.11.2012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</si>
</sst>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44">
      <alignment/>
      <protection/>
    </xf>
    <xf numFmtId="0" fontId="3" fillId="0" borderId="10" xfId="44" applyFont="1" applyBorder="1" applyAlignment="1">
      <alignment horizontal="center" vertical="center" wrapText="1"/>
      <protection/>
    </xf>
    <xf numFmtId="0" fontId="4" fillId="33" borderId="10" xfId="44" applyFont="1" applyFill="1" applyBorder="1" applyAlignment="1">
      <alignment horizontal="center" vertical="center" wrapText="1"/>
      <protection/>
    </xf>
    <xf numFmtId="0" fontId="5" fillId="33" borderId="10" xfId="44" applyFont="1" applyFill="1" applyBorder="1" applyAlignment="1">
      <alignment horizontal="left" vertical="center" wrapText="1"/>
      <protection/>
    </xf>
    <xf numFmtId="0" fontId="5" fillId="33" borderId="10" xfId="44" applyFont="1" applyFill="1" applyBorder="1" applyAlignment="1">
      <alignment horizontal="center" vertical="center" wrapText="1"/>
      <protection/>
    </xf>
    <xf numFmtId="0" fontId="4" fillId="33" borderId="10" xfId="44" applyFont="1" applyFill="1" applyBorder="1" applyAlignment="1">
      <alignment horizontal="left" vertical="center" wrapText="1"/>
      <protection/>
    </xf>
    <xf numFmtId="3" fontId="6" fillId="33" borderId="10" xfId="44" applyNumberFormat="1" applyFont="1" applyFill="1" applyBorder="1" applyAlignment="1">
      <alignment horizontal="right" vertical="center" wrapText="1"/>
      <protection/>
    </xf>
    <xf numFmtId="0" fontId="4" fillId="0" borderId="10" xfId="44" applyFont="1" applyBorder="1" applyAlignment="1">
      <alignment horizontal="left" vertical="center" wrapText="1"/>
      <protection/>
    </xf>
    <xf numFmtId="3" fontId="5" fillId="0" borderId="10" xfId="44" applyNumberFormat="1" applyFont="1" applyBorder="1" applyAlignment="1">
      <alignment horizontal="right" vertical="center" wrapText="1"/>
      <protection/>
    </xf>
    <xf numFmtId="0" fontId="5" fillId="0" borderId="10" xfId="44" applyFont="1" applyBorder="1" applyAlignment="1">
      <alignment horizontal="left" vertical="center" wrapText="1"/>
      <protection/>
    </xf>
    <xf numFmtId="3" fontId="7" fillId="0" borderId="10" xfId="44" applyNumberFormat="1" applyFont="1" applyBorder="1" applyAlignment="1">
      <alignment horizontal="right" vertical="center" wrapText="1"/>
      <protection/>
    </xf>
    <xf numFmtId="49" fontId="5" fillId="0" borderId="10" xfId="44" applyNumberFormat="1" applyFont="1" applyBorder="1" applyAlignment="1">
      <alignment horizontal="center" vertical="center" wrapText="1"/>
      <protection/>
    </xf>
    <xf numFmtId="0" fontId="3" fillId="0" borderId="11" xfId="44" applyFont="1" applyBorder="1" applyAlignment="1">
      <alignment horizontal="center" vertical="center" wrapText="1"/>
      <protection/>
    </xf>
    <xf numFmtId="3" fontId="8" fillId="0" borderId="12" xfId="44" applyNumberFormat="1" applyFont="1" applyBorder="1">
      <alignment/>
      <protection/>
    </xf>
    <xf numFmtId="0" fontId="4" fillId="0" borderId="13" xfId="44" applyFont="1" applyFill="1" applyBorder="1" applyAlignment="1">
      <alignment horizontal="center" vertical="center" wrapText="1"/>
      <protection/>
    </xf>
    <xf numFmtId="0" fontId="5" fillId="0" borderId="13" xfId="44" applyFont="1" applyFill="1" applyBorder="1" applyAlignment="1">
      <alignment horizontal="left" vertical="center" wrapText="1"/>
      <protection/>
    </xf>
    <xf numFmtId="3" fontId="6" fillId="0" borderId="10" xfId="44" applyNumberFormat="1" applyFont="1" applyFill="1" applyBorder="1" applyAlignment="1">
      <alignment horizontal="right" vertical="center" wrapText="1"/>
      <protection/>
    </xf>
    <xf numFmtId="0" fontId="1" fillId="0" borderId="0" xfId="44" applyFill="1">
      <alignment/>
      <protection/>
    </xf>
    <xf numFmtId="0" fontId="4" fillId="33" borderId="11" xfId="44" applyFont="1" applyFill="1" applyBorder="1" applyAlignment="1">
      <alignment horizontal="center" vertical="center" wrapText="1"/>
      <protection/>
    </xf>
    <xf numFmtId="0" fontId="5" fillId="33" borderId="11" xfId="44" applyFont="1" applyFill="1" applyBorder="1" applyAlignment="1">
      <alignment horizontal="left" vertical="center" wrapText="1"/>
      <protection/>
    </xf>
    <xf numFmtId="0" fontId="5" fillId="0" borderId="12" xfId="44" applyFont="1" applyFill="1" applyBorder="1" applyAlignment="1">
      <alignment horizontal="left" vertical="center" wrapText="1"/>
      <protection/>
    </xf>
    <xf numFmtId="0" fontId="3" fillId="0" borderId="13" xfId="44" applyFont="1" applyBorder="1" applyAlignment="1">
      <alignment horizontal="center" vertical="center" wrapText="1"/>
      <protection/>
    </xf>
    <xf numFmtId="0" fontId="4" fillId="0" borderId="14" xfId="44" applyFont="1" applyFill="1" applyBorder="1" applyAlignment="1">
      <alignment horizontal="center" vertical="center" wrapText="1"/>
      <protection/>
    </xf>
    <xf numFmtId="49" fontId="5" fillId="0" borderId="10" xfId="44" applyNumberFormat="1" applyFont="1" applyFill="1" applyBorder="1" applyAlignment="1">
      <alignment horizontal="center" vertical="center" wrapText="1"/>
      <protection/>
    </xf>
    <xf numFmtId="0" fontId="4" fillId="0" borderId="10" xfId="44" applyFont="1" applyBorder="1" applyAlignment="1">
      <alignment horizontal="center" vertical="center" wrapText="1"/>
      <protection/>
    </xf>
    <xf numFmtId="3" fontId="7" fillId="0" borderId="10" xfId="44" applyNumberFormat="1" applyFont="1" applyFill="1" applyBorder="1" applyAlignment="1">
      <alignment horizontal="right" vertical="center" wrapText="1"/>
      <protection/>
    </xf>
    <xf numFmtId="0" fontId="4" fillId="33" borderId="12" xfId="44" applyFont="1" applyFill="1" applyBorder="1" applyAlignment="1">
      <alignment horizontal="center" vertical="center" wrapText="1"/>
      <protection/>
    </xf>
    <xf numFmtId="3" fontId="1" fillId="0" borderId="0" xfId="44" applyNumberFormat="1">
      <alignment/>
      <protection/>
    </xf>
    <xf numFmtId="49" fontId="5" fillId="0" borderId="12" xfId="44" applyNumberFormat="1" applyFont="1" applyFill="1" applyBorder="1" applyAlignment="1">
      <alignment horizontal="center" vertical="center" wrapText="1"/>
      <protection/>
    </xf>
    <xf numFmtId="0" fontId="5" fillId="33" borderId="12" xfId="44" applyFont="1" applyFill="1" applyBorder="1" applyAlignment="1">
      <alignment horizontal="left" vertical="center" wrapText="1"/>
      <protection/>
    </xf>
    <xf numFmtId="0" fontId="4" fillId="0" borderId="12" xfId="44" applyFont="1" applyBorder="1" applyAlignment="1">
      <alignment horizontal="center" vertical="center" wrapText="1"/>
      <protection/>
    </xf>
    <xf numFmtId="0" fontId="1" fillId="0" borderId="12" xfId="44" applyBorder="1">
      <alignment/>
      <protection/>
    </xf>
    <xf numFmtId="0" fontId="5" fillId="0" borderId="12" xfId="44" applyFont="1" applyFill="1" applyBorder="1" applyAlignment="1">
      <alignment horizontal="center" vertical="center" wrapText="1"/>
      <protection/>
    </xf>
    <xf numFmtId="3" fontId="6" fillId="0" borderId="12" xfId="44" applyNumberFormat="1" applyFont="1" applyFill="1" applyBorder="1" applyAlignment="1">
      <alignment horizontal="right" vertical="center" wrapText="1"/>
      <protection/>
    </xf>
    <xf numFmtId="0" fontId="10" fillId="0" borderId="10" xfId="44" applyFont="1" applyBorder="1" applyAlignment="1">
      <alignment horizontal="left" vertical="center" wrapText="1"/>
      <protection/>
    </xf>
    <xf numFmtId="0" fontId="3" fillId="0" borderId="15" xfId="44" applyFont="1" applyBorder="1" applyAlignment="1">
      <alignment horizontal="center" vertical="center" wrapText="1"/>
      <protection/>
    </xf>
    <xf numFmtId="0" fontId="3" fillId="0" borderId="16" xfId="44" applyFont="1" applyBorder="1" applyAlignment="1">
      <alignment horizontal="center" vertical="center" wrapText="1"/>
      <protection/>
    </xf>
    <xf numFmtId="0" fontId="3" fillId="0" borderId="17" xfId="44" applyFont="1" applyBorder="1" applyAlignment="1">
      <alignment horizontal="center" vertical="center" wrapText="1"/>
      <protection/>
    </xf>
    <xf numFmtId="0" fontId="3" fillId="0" borderId="12" xfId="44" applyFont="1" applyBorder="1" applyAlignment="1">
      <alignment horizontal="center" vertical="center" wrapText="1"/>
      <protection/>
    </xf>
    <xf numFmtId="0" fontId="5" fillId="33" borderId="12" xfId="44" applyFont="1" applyFill="1" applyBorder="1" applyAlignment="1">
      <alignment horizontal="center" vertical="center" wrapText="1"/>
      <protection/>
    </xf>
    <xf numFmtId="0" fontId="4" fillId="33" borderId="12" xfId="44" applyFont="1" applyFill="1" applyBorder="1" applyAlignment="1">
      <alignment horizontal="left" vertical="center" wrapText="1"/>
      <protection/>
    </xf>
    <xf numFmtId="3" fontId="6" fillId="33" borderId="12" xfId="44" applyNumberFormat="1" applyFont="1" applyFill="1" applyBorder="1" applyAlignment="1">
      <alignment horizontal="right" vertical="center" wrapText="1"/>
      <protection/>
    </xf>
    <xf numFmtId="3" fontId="5" fillId="0" borderId="12" xfId="44" applyNumberFormat="1" applyFont="1" applyBorder="1" applyAlignment="1">
      <alignment horizontal="right" vertical="center" wrapText="1"/>
      <protection/>
    </xf>
    <xf numFmtId="3" fontId="7" fillId="0" borderId="12" xfId="44" applyNumberFormat="1" applyFont="1" applyBorder="1" applyAlignment="1">
      <alignment horizontal="right" vertical="center" wrapText="1"/>
      <protection/>
    </xf>
    <xf numFmtId="0" fontId="4" fillId="0" borderId="12" xfId="44" applyFont="1" applyBorder="1" applyAlignment="1">
      <alignment horizontal="left" vertical="center" wrapText="1"/>
      <protection/>
    </xf>
    <xf numFmtId="0" fontId="5" fillId="0" borderId="12" xfId="44" applyFont="1" applyBorder="1" applyAlignment="1">
      <alignment horizontal="left" vertical="center" wrapText="1"/>
      <protection/>
    </xf>
    <xf numFmtId="0" fontId="9" fillId="0" borderId="12" xfId="44" applyFont="1" applyBorder="1" applyAlignment="1">
      <alignment horizontal="left" vertical="center" wrapText="1"/>
      <protection/>
    </xf>
    <xf numFmtId="0" fontId="3" fillId="0" borderId="18" xfId="44" applyFont="1" applyFill="1" applyBorder="1" applyAlignment="1">
      <alignment horizontal="center" vertical="center" wrapText="1"/>
      <protection/>
    </xf>
    <xf numFmtId="0" fontId="3" fillId="0" borderId="19" xfId="44" applyFont="1" applyFill="1" applyBorder="1" applyAlignment="1">
      <alignment horizontal="center" vertical="center" wrapText="1"/>
      <protection/>
    </xf>
    <xf numFmtId="0" fontId="4" fillId="0" borderId="11" xfId="44" applyFont="1" applyFill="1" applyBorder="1" applyAlignment="1">
      <alignment horizontal="center" vertical="center" wrapText="1"/>
      <protection/>
    </xf>
    <xf numFmtId="0" fontId="5" fillId="0" borderId="10" xfId="44" applyFont="1" applyFill="1" applyBorder="1" applyAlignment="1">
      <alignment horizontal="left" vertical="center" wrapText="1"/>
      <protection/>
    </xf>
    <xf numFmtId="0" fontId="5" fillId="0" borderId="10" xfId="44" applyFont="1" applyFill="1" applyBorder="1" applyAlignment="1">
      <alignment horizontal="center" vertical="center" wrapText="1"/>
      <protection/>
    </xf>
    <xf numFmtId="0" fontId="4" fillId="0" borderId="18" xfId="44" applyFont="1" applyFill="1" applyBorder="1" applyAlignment="1">
      <alignment horizontal="center" vertical="center" wrapText="1"/>
      <protection/>
    </xf>
    <xf numFmtId="3" fontId="11" fillId="0" borderId="12" xfId="44" applyNumberFormat="1" applyFont="1" applyBorder="1" applyAlignment="1">
      <alignment horizontal="right" vertical="center" wrapText="1"/>
      <protection/>
    </xf>
    <xf numFmtId="0" fontId="3" fillId="0" borderId="14" xfId="44" applyFont="1" applyBorder="1" applyAlignment="1">
      <alignment horizontal="center" vertical="center" wrapText="1"/>
      <protection/>
    </xf>
    <xf numFmtId="0" fontId="3" fillId="0" borderId="20" xfId="44" applyFont="1" applyBorder="1" applyAlignment="1">
      <alignment horizontal="center" vertical="center" wrapText="1"/>
      <protection/>
    </xf>
    <xf numFmtId="0" fontId="3" fillId="0" borderId="21" xfId="44" applyFont="1" applyBorder="1" applyAlignment="1">
      <alignment horizontal="center" vertical="center" wrapText="1"/>
      <protection/>
    </xf>
    <xf numFmtId="0" fontId="4" fillId="33" borderId="22" xfId="44" applyFont="1" applyFill="1" applyBorder="1" applyAlignment="1">
      <alignment horizontal="center" vertical="center" wrapText="1"/>
      <protection/>
    </xf>
    <xf numFmtId="0" fontId="5" fillId="33" borderId="22" xfId="44" applyFont="1" applyFill="1" applyBorder="1" applyAlignment="1">
      <alignment horizontal="left" vertical="center" wrapText="1"/>
      <protection/>
    </xf>
    <xf numFmtId="0" fontId="5" fillId="33" borderId="22" xfId="44" applyFont="1" applyFill="1" applyBorder="1" applyAlignment="1">
      <alignment horizontal="center" vertical="center" wrapText="1"/>
      <protection/>
    </xf>
    <xf numFmtId="0" fontId="4" fillId="33" borderId="22" xfId="44" applyFont="1" applyFill="1" applyBorder="1" applyAlignment="1">
      <alignment horizontal="left" vertical="center" wrapText="1"/>
      <protection/>
    </xf>
    <xf numFmtId="3" fontId="6" fillId="33" borderId="22" xfId="44" applyNumberFormat="1" applyFont="1" applyFill="1" applyBorder="1" applyAlignment="1">
      <alignment horizontal="right" vertical="center" wrapText="1"/>
      <protection/>
    </xf>
    <xf numFmtId="0" fontId="4" fillId="0" borderId="11" xfId="44" applyFont="1" applyBorder="1" applyAlignment="1">
      <alignment horizontal="center" vertical="center" wrapText="1"/>
      <protection/>
    </xf>
    <xf numFmtId="0" fontId="5" fillId="0" borderId="11" xfId="44" applyFont="1" applyFill="1" applyBorder="1" applyAlignment="1">
      <alignment horizontal="center" vertical="center" wrapText="1"/>
      <protection/>
    </xf>
    <xf numFmtId="0" fontId="5" fillId="0" borderId="0" xfId="44" applyFont="1">
      <alignment/>
      <protection/>
    </xf>
    <xf numFmtId="3" fontId="11" fillId="0" borderId="12" xfId="44" applyNumberFormat="1" applyFont="1" applyFill="1" applyBorder="1" applyAlignment="1">
      <alignment horizontal="right" vertical="center" wrapText="1"/>
      <protection/>
    </xf>
    <xf numFmtId="0" fontId="2" fillId="0" borderId="0" xfId="44" applyFont="1" applyBorder="1" applyAlignment="1">
      <alignment horizontal="center" wrapText="1"/>
      <protection/>
    </xf>
    <xf numFmtId="0" fontId="8" fillId="0" borderId="12" xfId="44" applyFont="1" applyBorder="1" applyAlignment="1">
      <alignment horizontal="center"/>
      <protection/>
    </xf>
    <xf numFmtId="0" fontId="3" fillId="13" borderId="23" xfId="44" applyFont="1" applyFill="1" applyBorder="1" applyAlignment="1">
      <alignment horizontal="center" vertical="center" wrapText="1"/>
      <protection/>
    </xf>
    <xf numFmtId="0" fontId="3" fillId="13" borderId="24" xfId="44" applyFont="1" applyFill="1" applyBorder="1" applyAlignment="1">
      <alignment horizontal="center" vertical="center" wrapText="1"/>
      <protection/>
    </xf>
    <xf numFmtId="0" fontId="3" fillId="13" borderId="12" xfId="44" applyFont="1" applyFill="1" applyBorder="1" applyAlignment="1">
      <alignment horizontal="center" vertical="center" wrapText="1"/>
      <protection/>
    </xf>
    <xf numFmtId="0" fontId="3" fillId="13" borderId="25" xfId="44" applyFont="1" applyFill="1" applyBorder="1" applyAlignment="1">
      <alignment horizontal="center" vertical="center" wrapText="1"/>
      <protection/>
    </xf>
    <xf numFmtId="0" fontId="3" fillId="13" borderId="26" xfId="44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2" sqref="E2:E4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37.421875" style="1" customWidth="1"/>
    <col min="5" max="5" width="11.7109375" style="1" customWidth="1"/>
    <col min="6" max="6" width="11.28125" style="1" customWidth="1"/>
    <col min="7" max="7" width="10.140625" style="1" customWidth="1"/>
    <col min="8" max="16384" width="8.7109375" style="1" customWidth="1"/>
  </cols>
  <sheetData>
    <row r="1" ht="15">
      <c r="E1" s="1" t="s">
        <v>6</v>
      </c>
    </row>
    <row r="2" ht="15">
      <c r="E2" s="1" t="s">
        <v>44</v>
      </c>
    </row>
    <row r="3" ht="15">
      <c r="E3" s="1" t="s">
        <v>7</v>
      </c>
    </row>
    <row r="4" ht="15">
      <c r="E4" s="1" t="s">
        <v>45</v>
      </c>
    </row>
    <row r="6" spans="1:6" ht="38.25" customHeight="1">
      <c r="A6" s="67" t="s">
        <v>8</v>
      </c>
      <c r="B6" s="67"/>
      <c r="C6" s="67"/>
      <c r="D6" s="67"/>
      <c r="E6" s="67"/>
      <c r="F6" s="67"/>
    </row>
    <row r="8" spans="1:7" ht="25.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20</v>
      </c>
    </row>
    <row r="9" spans="1:7" ht="24.75" customHeight="1">
      <c r="A9" s="3">
        <v>600</v>
      </c>
      <c r="B9" s="4"/>
      <c r="C9" s="5"/>
      <c r="D9" s="6" t="s">
        <v>11</v>
      </c>
      <c r="E9" s="7">
        <f>SUM(E13+E10)</f>
        <v>120000</v>
      </c>
      <c r="F9" s="7">
        <f>SUM(F13+F10)</f>
        <v>128204</v>
      </c>
      <c r="G9" s="7"/>
    </row>
    <row r="10" spans="1:7" s="18" customFormat="1" ht="24.75" customHeight="1">
      <c r="A10" s="50"/>
      <c r="B10" s="25">
        <v>60016</v>
      </c>
      <c r="C10" s="52"/>
      <c r="D10" s="8" t="s">
        <v>13</v>
      </c>
      <c r="E10" s="9">
        <f>SUM(E11:E12)</f>
        <v>120000</v>
      </c>
      <c r="F10" s="9">
        <f>SUM(F11:F12)</f>
        <v>0</v>
      </c>
      <c r="G10" s="17"/>
    </row>
    <row r="11" spans="1:7" s="18" customFormat="1" ht="63" customHeight="1">
      <c r="A11" s="50"/>
      <c r="B11" s="51"/>
      <c r="C11" s="52">
        <v>6207</v>
      </c>
      <c r="D11" s="35" t="s">
        <v>37</v>
      </c>
      <c r="E11" s="11">
        <v>90000</v>
      </c>
      <c r="F11" s="17"/>
      <c r="G11" s="26">
        <v>1355750</v>
      </c>
    </row>
    <row r="12" spans="1:7" s="18" customFormat="1" ht="64.5" customHeight="1">
      <c r="A12" s="50"/>
      <c r="B12" s="51"/>
      <c r="C12" s="52">
        <v>6209</v>
      </c>
      <c r="D12" s="35" t="s">
        <v>37</v>
      </c>
      <c r="E12" s="11">
        <v>30000</v>
      </c>
      <c r="F12" s="17"/>
      <c r="G12" s="26">
        <v>30000</v>
      </c>
    </row>
    <row r="13" spans="1:7" ht="19.5" customHeight="1">
      <c r="A13" s="13"/>
      <c r="B13" s="25">
        <v>60095</v>
      </c>
      <c r="C13" s="2"/>
      <c r="D13" s="8" t="s">
        <v>18</v>
      </c>
      <c r="E13" s="9">
        <f>SUM(E14:E14)</f>
        <v>0</v>
      </c>
      <c r="F13" s="9">
        <f>SUM(F14:F14)</f>
        <v>128204</v>
      </c>
      <c r="G13" s="9"/>
    </row>
    <row r="14" spans="1:7" ht="24" customHeight="1">
      <c r="A14" s="22"/>
      <c r="B14" s="13"/>
      <c r="C14" s="12" t="s">
        <v>25</v>
      </c>
      <c r="D14" s="10" t="s">
        <v>26</v>
      </c>
      <c r="E14" s="11"/>
      <c r="F14" s="11">
        <v>128204</v>
      </c>
      <c r="G14" s="11">
        <v>72141</v>
      </c>
    </row>
    <row r="15" spans="1:7" ht="24.75" customHeight="1">
      <c r="A15" s="19">
        <v>700</v>
      </c>
      <c r="B15" s="20"/>
      <c r="C15" s="5"/>
      <c r="D15" s="6" t="s">
        <v>14</v>
      </c>
      <c r="E15" s="7">
        <f>SUM(E16)</f>
        <v>0</v>
      </c>
      <c r="F15" s="7">
        <f>SUM(F16)</f>
        <v>380000</v>
      </c>
      <c r="G15" s="7"/>
    </row>
    <row r="16" spans="1:7" s="18" customFormat="1" ht="30" customHeight="1">
      <c r="A16" s="23"/>
      <c r="B16" s="25">
        <v>70005</v>
      </c>
      <c r="C16" s="2"/>
      <c r="D16" s="8" t="s">
        <v>15</v>
      </c>
      <c r="E16" s="9">
        <f>SUM(E17)</f>
        <v>0</v>
      </c>
      <c r="F16" s="9">
        <f>SUM(F17)</f>
        <v>380000</v>
      </c>
      <c r="G16" s="9"/>
    </row>
    <row r="17" spans="1:7" s="18" customFormat="1" ht="47.25" customHeight="1">
      <c r="A17" s="15"/>
      <c r="B17" s="16"/>
      <c r="C17" s="24" t="s">
        <v>17</v>
      </c>
      <c r="D17" s="10" t="s">
        <v>16</v>
      </c>
      <c r="E17" s="26">
        <v>0</v>
      </c>
      <c r="F17" s="26">
        <f>120000+260000</f>
        <v>380000</v>
      </c>
      <c r="G17" s="26">
        <f>5030561-363-120000-260000</f>
        <v>4650198</v>
      </c>
    </row>
    <row r="18" spans="1:10" ht="20.25" customHeight="1">
      <c r="A18" s="68" t="s">
        <v>10</v>
      </c>
      <c r="B18" s="68"/>
      <c r="C18" s="68"/>
      <c r="D18" s="68"/>
      <c r="E18" s="14">
        <f>SUM(E9+E15)</f>
        <v>120000</v>
      </c>
      <c r="F18" s="14">
        <f>SUM(F9+F15)</f>
        <v>508204</v>
      </c>
      <c r="G18" s="14"/>
      <c r="H18" s="28"/>
      <c r="J18" s="28">
        <f>SUM(F18-E18)</f>
        <v>388204</v>
      </c>
    </row>
  </sheetData>
  <sheetProtection selectLockedCells="1" selectUnlockedCells="1"/>
  <mergeCells count="2">
    <mergeCell ref="A6:F6"/>
    <mergeCell ref="A18:D18"/>
  </mergeCells>
  <printOptions/>
  <pageMargins left="0.73" right="0.1701388888888889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2" sqref="E2:E4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37.00390625" style="1" customWidth="1"/>
    <col min="5" max="5" width="12.28125" style="1" customWidth="1"/>
    <col min="6" max="6" width="11.7109375" style="1" customWidth="1"/>
    <col min="7" max="7" width="11.421875" style="1" customWidth="1"/>
    <col min="8" max="16384" width="8.7109375" style="1" customWidth="1"/>
  </cols>
  <sheetData>
    <row r="1" ht="15">
      <c r="E1" s="1" t="s">
        <v>23</v>
      </c>
    </row>
    <row r="2" ht="15">
      <c r="E2" s="1" t="s">
        <v>44</v>
      </c>
    </row>
    <row r="3" ht="15">
      <c r="E3" s="1" t="s">
        <v>7</v>
      </c>
    </row>
    <row r="4" ht="15">
      <c r="E4" s="1" t="s">
        <v>45</v>
      </c>
    </row>
    <row r="6" spans="1:6" ht="38.25" customHeight="1">
      <c r="A6" s="67" t="s">
        <v>8</v>
      </c>
      <c r="B6" s="67"/>
      <c r="C6" s="67"/>
      <c r="D6" s="67"/>
      <c r="E6" s="67"/>
      <c r="F6" s="67"/>
    </row>
    <row r="8" spans="1:7" ht="25.5">
      <c r="A8" s="36" t="s">
        <v>0</v>
      </c>
      <c r="B8" s="37" t="s">
        <v>1</v>
      </c>
      <c r="C8" s="37" t="s">
        <v>2</v>
      </c>
      <c r="D8" s="37" t="s">
        <v>3</v>
      </c>
      <c r="E8" s="37" t="s">
        <v>4</v>
      </c>
      <c r="F8" s="37" t="s">
        <v>5</v>
      </c>
      <c r="G8" s="38" t="s">
        <v>20</v>
      </c>
    </row>
    <row r="9" spans="1:7" ht="15" customHeight="1">
      <c r="A9" s="69" t="s">
        <v>9</v>
      </c>
      <c r="B9" s="70"/>
      <c r="C9" s="70"/>
      <c r="D9" s="70"/>
      <c r="E9" s="70"/>
      <c r="F9" s="70"/>
      <c r="G9" s="70"/>
    </row>
    <row r="10" spans="1:7" ht="24.75" customHeight="1">
      <c r="A10" s="3">
        <v>600</v>
      </c>
      <c r="B10" s="4"/>
      <c r="C10" s="5"/>
      <c r="D10" s="6" t="s">
        <v>11</v>
      </c>
      <c r="E10" s="7">
        <f>SUM(E11)</f>
        <v>0</v>
      </c>
      <c r="F10" s="7">
        <f>SUM(F11)</f>
        <v>128204</v>
      </c>
      <c r="G10" s="7"/>
    </row>
    <row r="11" spans="1:7" s="18" customFormat="1" ht="27" customHeight="1">
      <c r="A11" s="13"/>
      <c r="B11" s="25">
        <v>60095</v>
      </c>
      <c r="C11" s="2"/>
      <c r="D11" s="8" t="s">
        <v>18</v>
      </c>
      <c r="E11" s="9">
        <f>SUM(E12:E12)</f>
        <v>0</v>
      </c>
      <c r="F11" s="9">
        <f>SUM(F12:F12)</f>
        <v>128204</v>
      </c>
      <c r="G11" s="9"/>
    </row>
    <row r="12" spans="1:7" s="18" customFormat="1" ht="23.25" customHeight="1">
      <c r="A12" s="22"/>
      <c r="B12" s="13"/>
      <c r="C12" s="12" t="s">
        <v>25</v>
      </c>
      <c r="D12" s="10" t="s">
        <v>26</v>
      </c>
      <c r="E12" s="11"/>
      <c r="F12" s="11">
        <v>128204</v>
      </c>
      <c r="G12" s="11">
        <v>72141</v>
      </c>
    </row>
    <row r="13" spans="1:7" s="18" customFormat="1" ht="24.75" customHeight="1">
      <c r="A13" s="19">
        <v>700</v>
      </c>
      <c r="B13" s="20"/>
      <c r="C13" s="5"/>
      <c r="D13" s="6" t="s">
        <v>14</v>
      </c>
      <c r="E13" s="7">
        <f>SUM(E14)</f>
        <v>0</v>
      </c>
      <c r="F13" s="7">
        <f>SUM(F14)</f>
        <v>380000</v>
      </c>
      <c r="G13" s="7"/>
    </row>
    <row r="14" spans="1:7" s="18" customFormat="1" ht="28.5" customHeight="1">
      <c r="A14" s="23"/>
      <c r="B14" s="25">
        <v>70005</v>
      </c>
      <c r="C14" s="2"/>
      <c r="D14" s="8" t="s">
        <v>15</v>
      </c>
      <c r="E14" s="9">
        <f>SUM(E15)</f>
        <v>0</v>
      </c>
      <c r="F14" s="9">
        <f>SUM(F15)</f>
        <v>380000</v>
      </c>
      <c r="G14" s="9"/>
    </row>
    <row r="15" spans="1:7" s="18" customFormat="1" ht="45.75" customHeight="1">
      <c r="A15" s="15"/>
      <c r="B15" s="16"/>
      <c r="C15" s="24" t="s">
        <v>17</v>
      </c>
      <c r="D15" s="35" t="s">
        <v>27</v>
      </c>
      <c r="E15" s="26">
        <v>0</v>
      </c>
      <c r="F15" s="26">
        <f>120000+260000</f>
        <v>380000</v>
      </c>
      <c r="G15" s="26">
        <f>5030561-363-120000-260000</f>
        <v>4650198</v>
      </c>
    </row>
    <row r="16" spans="1:8" ht="20.25" customHeight="1">
      <c r="A16" s="68" t="s">
        <v>10</v>
      </c>
      <c r="B16" s="68"/>
      <c r="C16" s="68"/>
      <c r="D16" s="68"/>
      <c r="E16" s="14">
        <f>SUM(E10+E13)</f>
        <v>0</v>
      </c>
      <c r="F16" s="14">
        <f>SUM(F10+F13)</f>
        <v>508204</v>
      </c>
      <c r="G16" s="14"/>
      <c r="H16" s="28"/>
    </row>
  </sheetData>
  <sheetProtection selectLockedCells="1" selectUnlockedCells="1"/>
  <mergeCells count="3">
    <mergeCell ref="A6:F6"/>
    <mergeCell ref="A16:D16"/>
    <mergeCell ref="A9:G9"/>
  </mergeCells>
  <printOptions/>
  <pageMargins left="0.73" right="0.1701388888888889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E2" sqref="E2:E4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37.00390625" style="1" customWidth="1"/>
    <col min="5" max="5" width="12.28125" style="1" customWidth="1"/>
    <col min="6" max="6" width="11.7109375" style="1" customWidth="1"/>
    <col min="7" max="7" width="11.421875" style="1" customWidth="1"/>
    <col min="8" max="16384" width="8.7109375" style="1" customWidth="1"/>
  </cols>
  <sheetData>
    <row r="1" ht="15">
      <c r="E1" s="1" t="s">
        <v>34</v>
      </c>
    </row>
    <row r="2" ht="15">
      <c r="E2" s="1" t="s">
        <v>44</v>
      </c>
    </row>
    <row r="3" ht="15">
      <c r="E3" s="1" t="s">
        <v>7</v>
      </c>
    </row>
    <row r="4" ht="15">
      <c r="E4" s="1" t="s">
        <v>45</v>
      </c>
    </row>
    <row r="6" spans="1:6" ht="38.25" customHeight="1">
      <c r="A6" s="67" t="s">
        <v>8</v>
      </c>
      <c r="B6" s="67"/>
      <c r="C6" s="67"/>
      <c r="D6" s="67"/>
      <c r="E6" s="67"/>
      <c r="F6" s="67"/>
    </row>
    <row r="8" spans="1:7" ht="25.5">
      <c r="A8" s="55" t="s">
        <v>0</v>
      </c>
      <c r="B8" s="56" t="s">
        <v>1</v>
      </c>
      <c r="C8" s="56" t="s">
        <v>2</v>
      </c>
      <c r="D8" s="56" t="s">
        <v>3</v>
      </c>
      <c r="E8" s="56" t="s">
        <v>4</v>
      </c>
      <c r="F8" s="56" t="s">
        <v>5</v>
      </c>
      <c r="G8" s="57" t="s">
        <v>20</v>
      </c>
    </row>
    <row r="9" spans="1:7" ht="15" customHeight="1">
      <c r="A9" s="71" t="s">
        <v>28</v>
      </c>
      <c r="B9" s="71"/>
      <c r="C9" s="71"/>
      <c r="D9" s="71"/>
      <c r="E9" s="71"/>
      <c r="F9" s="71"/>
      <c r="G9" s="71"/>
    </row>
    <row r="10" spans="1:7" ht="24.75" customHeight="1">
      <c r="A10" s="58">
        <v>600</v>
      </c>
      <c r="B10" s="59"/>
      <c r="C10" s="60"/>
      <c r="D10" s="61" t="s">
        <v>11</v>
      </c>
      <c r="E10" s="62">
        <f>SUM(E12:E13)</f>
        <v>120000</v>
      </c>
      <c r="F10" s="62">
        <f>SUM(F12:F13)</f>
        <v>0</v>
      </c>
      <c r="G10" s="62"/>
    </row>
    <row r="11" spans="1:7" ht="19.5" customHeight="1">
      <c r="A11" s="50"/>
      <c r="B11" s="25">
        <v>60016</v>
      </c>
      <c r="C11" s="52"/>
      <c r="D11" s="8" t="s">
        <v>13</v>
      </c>
      <c r="E11" s="9">
        <f>SUM(E12:E13)</f>
        <v>120000</v>
      </c>
      <c r="F11" s="9">
        <f>SUM(F12:F13)</f>
        <v>0</v>
      </c>
      <c r="G11" s="17"/>
    </row>
    <row r="12" spans="1:7" ht="60.75" customHeight="1">
      <c r="A12" s="50"/>
      <c r="B12" s="51"/>
      <c r="C12" s="52">
        <v>6207</v>
      </c>
      <c r="D12" s="35" t="s">
        <v>37</v>
      </c>
      <c r="E12" s="11">
        <v>90000</v>
      </c>
      <c r="F12" s="17"/>
      <c r="G12" s="26">
        <v>90000</v>
      </c>
    </row>
    <row r="13" spans="1:7" ht="59.25" customHeight="1">
      <c r="A13" s="50"/>
      <c r="B13" s="51"/>
      <c r="C13" s="52">
        <v>6209</v>
      </c>
      <c r="D13" s="35" t="s">
        <v>37</v>
      </c>
      <c r="E13" s="11">
        <v>30000</v>
      </c>
      <c r="F13" s="17"/>
      <c r="G13" s="26">
        <v>30000</v>
      </c>
    </row>
    <row r="14" spans="1:8" ht="20.25" customHeight="1">
      <c r="A14" s="68" t="s">
        <v>10</v>
      </c>
      <c r="B14" s="68"/>
      <c r="C14" s="68"/>
      <c r="D14" s="68"/>
      <c r="E14" s="14">
        <f>SUM(E10)</f>
        <v>120000</v>
      </c>
      <c r="F14" s="14">
        <f>SUM(F10)</f>
        <v>0</v>
      </c>
      <c r="G14" s="14"/>
      <c r="H14" s="28"/>
    </row>
  </sheetData>
  <sheetProtection selectLockedCells="1" selectUnlockedCells="1"/>
  <mergeCells count="3">
    <mergeCell ref="A6:F6"/>
    <mergeCell ref="A9:G9"/>
    <mergeCell ref="A14:D14"/>
  </mergeCells>
  <printOptions/>
  <pageMargins left="0.73" right="0.1701388888888889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E2" sqref="E2:E4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37.00390625" style="1" customWidth="1"/>
    <col min="5" max="5" width="12.28125" style="1" customWidth="1"/>
    <col min="6" max="7" width="11.7109375" style="1" customWidth="1"/>
    <col min="8" max="16384" width="8.7109375" style="1" customWidth="1"/>
  </cols>
  <sheetData>
    <row r="1" ht="15">
      <c r="E1" s="1" t="s">
        <v>24</v>
      </c>
    </row>
    <row r="2" ht="15">
      <c r="E2" s="1" t="s">
        <v>44</v>
      </c>
    </row>
    <row r="3" ht="15">
      <c r="E3" s="1" t="s">
        <v>7</v>
      </c>
    </row>
    <row r="4" ht="15">
      <c r="E4" s="1" t="s">
        <v>45</v>
      </c>
    </row>
    <row r="6" spans="1:6" ht="30.75" customHeight="1">
      <c r="A6" s="67" t="s">
        <v>22</v>
      </c>
      <c r="B6" s="67"/>
      <c r="C6" s="67"/>
      <c r="D6" s="67"/>
      <c r="E6" s="67"/>
      <c r="F6" s="67"/>
    </row>
    <row r="7" ht="12" customHeight="1"/>
    <row r="8" spans="1:7" ht="25.5">
      <c r="A8" s="39" t="s">
        <v>0</v>
      </c>
      <c r="B8" s="39" t="s">
        <v>1</v>
      </c>
      <c r="C8" s="39" t="s">
        <v>2</v>
      </c>
      <c r="D8" s="39" t="s">
        <v>3</v>
      </c>
      <c r="E8" s="39" t="s">
        <v>4</v>
      </c>
      <c r="F8" s="39" t="s">
        <v>5</v>
      </c>
      <c r="G8" s="39" t="s">
        <v>20</v>
      </c>
    </row>
    <row r="9" spans="1:7" ht="21" customHeight="1">
      <c r="A9" s="27">
        <v>600</v>
      </c>
      <c r="B9" s="30"/>
      <c r="C9" s="40"/>
      <c r="D9" s="41" t="s">
        <v>11</v>
      </c>
      <c r="E9" s="42">
        <f>SUM(E16+E10)</f>
        <v>0</v>
      </c>
      <c r="F9" s="42">
        <f>SUM(F16+F10)</f>
        <v>414704</v>
      </c>
      <c r="G9" s="42"/>
    </row>
    <row r="10" spans="1:7" s="18" customFormat="1" ht="21" customHeight="1">
      <c r="A10" s="53"/>
      <c r="B10" s="25">
        <v>60016</v>
      </c>
      <c r="C10" s="52"/>
      <c r="D10" s="8" t="s">
        <v>13</v>
      </c>
      <c r="E10" s="34"/>
      <c r="F10" s="43">
        <f>SUM(F11)</f>
        <v>260000</v>
      </c>
      <c r="G10" s="34"/>
    </row>
    <row r="11" spans="1:7" s="18" customFormat="1" ht="27.75" customHeight="1">
      <c r="A11" s="53"/>
      <c r="B11" s="21"/>
      <c r="C11" s="33">
        <v>6050</v>
      </c>
      <c r="D11" s="46" t="s">
        <v>12</v>
      </c>
      <c r="E11" s="34"/>
      <c r="F11" s="44">
        <v>260000</v>
      </c>
      <c r="G11" s="44">
        <v>3865667</v>
      </c>
    </row>
    <row r="12" spans="1:7" s="18" customFormat="1" ht="18" customHeight="1">
      <c r="A12" s="53"/>
      <c r="B12" s="21"/>
      <c r="C12" s="33"/>
      <c r="D12" s="47" t="s">
        <v>40</v>
      </c>
      <c r="E12" s="54"/>
      <c r="F12" s="54">
        <v>260000</v>
      </c>
      <c r="G12" s="54">
        <v>63880</v>
      </c>
    </row>
    <row r="13" spans="1:7" s="18" customFormat="1" ht="30" customHeight="1">
      <c r="A13" s="53"/>
      <c r="B13" s="21"/>
      <c r="C13" s="33">
        <v>6059</v>
      </c>
      <c r="D13" s="46" t="s">
        <v>12</v>
      </c>
      <c r="E13" s="44">
        <v>41000</v>
      </c>
      <c r="F13" s="44">
        <v>41000</v>
      </c>
      <c r="G13" s="44"/>
    </row>
    <row r="14" spans="1:7" s="18" customFormat="1" ht="18" customHeight="1">
      <c r="A14" s="53"/>
      <c r="B14" s="21"/>
      <c r="C14" s="33"/>
      <c r="D14" s="47" t="s">
        <v>42</v>
      </c>
      <c r="E14" s="54"/>
      <c r="F14" s="54">
        <v>41000</v>
      </c>
      <c r="G14" s="66">
        <v>637754</v>
      </c>
    </row>
    <row r="15" spans="1:7" s="18" customFormat="1" ht="18" customHeight="1">
      <c r="A15" s="53"/>
      <c r="B15" s="21"/>
      <c r="C15" s="33"/>
      <c r="D15" s="47" t="s">
        <v>43</v>
      </c>
      <c r="E15" s="54">
        <v>41000</v>
      </c>
      <c r="F15" s="54"/>
      <c r="G15" s="66">
        <v>462814</v>
      </c>
    </row>
    <row r="16" spans="1:7" ht="24.75" customHeight="1">
      <c r="A16" s="48"/>
      <c r="B16" s="31">
        <v>60095</v>
      </c>
      <c r="C16" s="39"/>
      <c r="D16" s="45" t="s">
        <v>18</v>
      </c>
      <c r="E16" s="43"/>
      <c r="F16" s="43">
        <f>SUM(F17)</f>
        <v>154704</v>
      </c>
      <c r="G16" s="39"/>
    </row>
    <row r="17" spans="1:7" ht="18.75" customHeight="1">
      <c r="A17" s="49"/>
      <c r="B17" s="39"/>
      <c r="C17" s="29" t="s">
        <v>19</v>
      </c>
      <c r="D17" s="46" t="s">
        <v>21</v>
      </c>
      <c r="E17" s="44"/>
      <c r="F17" s="44">
        <f>128204+26500</f>
        <v>154704</v>
      </c>
      <c r="G17" s="44">
        <v>45641</v>
      </c>
    </row>
    <row r="18" spans="1:7" ht="21" customHeight="1">
      <c r="A18" s="27">
        <v>710</v>
      </c>
      <c r="B18" s="30"/>
      <c r="C18" s="40"/>
      <c r="D18" s="41" t="s">
        <v>29</v>
      </c>
      <c r="E18" s="42">
        <f>SUM(E19)</f>
        <v>0</v>
      </c>
      <c r="F18" s="42">
        <f>SUM(F19)</f>
        <v>93500</v>
      </c>
      <c r="G18" s="42"/>
    </row>
    <row r="19" spans="1:7" ht="28.5" customHeight="1">
      <c r="A19" s="49"/>
      <c r="B19" s="31">
        <v>71004</v>
      </c>
      <c r="C19" s="29"/>
      <c r="D19" s="8" t="s">
        <v>36</v>
      </c>
      <c r="E19" s="43">
        <f>SUM(E20)</f>
        <v>0</v>
      </c>
      <c r="F19" s="43">
        <f>SUM(F20)</f>
        <v>93500</v>
      </c>
      <c r="G19" s="44"/>
    </row>
    <row r="20" spans="1:7" ht="18.75" customHeight="1">
      <c r="A20" s="49"/>
      <c r="B20" s="39"/>
      <c r="C20" s="29" t="s">
        <v>19</v>
      </c>
      <c r="D20" s="46" t="s">
        <v>21</v>
      </c>
      <c r="E20" s="44"/>
      <c r="F20" s="44">
        <v>93500</v>
      </c>
      <c r="G20" s="44">
        <v>349939</v>
      </c>
    </row>
    <row r="21" spans="1:7" ht="21" customHeight="1">
      <c r="A21" s="27">
        <v>757</v>
      </c>
      <c r="B21" s="30"/>
      <c r="C21" s="40"/>
      <c r="D21" s="41" t="s">
        <v>30</v>
      </c>
      <c r="E21" s="42">
        <f>E22</f>
        <v>120000</v>
      </c>
      <c r="F21" s="42">
        <f>F22</f>
        <v>0</v>
      </c>
      <c r="G21" s="42"/>
    </row>
    <row r="22" spans="1:7" s="18" customFormat="1" ht="45.75" customHeight="1">
      <c r="A22" s="53"/>
      <c r="B22" s="63">
        <v>75702</v>
      </c>
      <c r="C22" s="64"/>
      <c r="D22" s="8" t="s">
        <v>33</v>
      </c>
      <c r="E22" s="43">
        <f>SUM(E23:E24)</f>
        <v>120000</v>
      </c>
      <c r="F22" s="43">
        <f>SUM(F23:F24)</f>
        <v>0</v>
      </c>
      <c r="G22" s="34"/>
    </row>
    <row r="23" spans="1:7" s="18" customFormat="1" ht="33.75" customHeight="1">
      <c r="A23" s="53"/>
      <c r="B23" s="31"/>
      <c r="C23" s="33">
        <v>8090</v>
      </c>
      <c r="D23" s="46" t="s">
        <v>31</v>
      </c>
      <c r="E23" s="44">
        <v>14000</v>
      </c>
      <c r="F23" s="44"/>
      <c r="G23" s="44">
        <v>14000</v>
      </c>
    </row>
    <row r="24" spans="1:7" ht="62.25" customHeight="1">
      <c r="A24" s="49"/>
      <c r="B24" s="39"/>
      <c r="C24" s="29" t="s">
        <v>32</v>
      </c>
      <c r="D24" s="46" t="s">
        <v>38</v>
      </c>
      <c r="E24" s="44">
        <v>106000</v>
      </c>
      <c r="F24" s="44"/>
      <c r="G24" s="44">
        <v>856000</v>
      </c>
    </row>
    <row r="25" spans="1:10" ht="20.25" customHeight="1">
      <c r="A25" s="68" t="s">
        <v>10</v>
      </c>
      <c r="B25" s="68"/>
      <c r="C25" s="68"/>
      <c r="D25" s="68"/>
      <c r="E25" s="14">
        <f>SUM(E9+E18+E21)</f>
        <v>120000</v>
      </c>
      <c r="F25" s="14">
        <f>SUM(F9+F18+F21)</f>
        <v>508204</v>
      </c>
      <c r="G25" s="32"/>
      <c r="J25" s="28">
        <f>SUM(F25-E25)</f>
        <v>388204</v>
      </c>
    </row>
    <row r="27" spans="1:6" ht="18" customHeight="1">
      <c r="A27" s="65" t="s">
        <v>41</v>
      </c>
      <c r="F27" s="28"/>
    </row>
    <row r="28" ht="18" customHeight="1">
      <c r="A28" s="65" t="s">
        <v>39</v>
      </c>
    </row>
  </sheetData>
  <sheetProtection selectLockedCells="1" selectUnlockedCells="1"/>
  <mergeCells count="2">
    <mergeCell ref="A6:F6"/>
    <mergeCell ref="A25:D25"/>
  </mergeCells>
  <printOptions/>
  <pageMargins left="0.58" right="0.1701388888888889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D20" sqref="D20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37.00390625" style="1" customWidth="1"/>
    <col min="5" max="5" width="12.28125" style="1" customWidth="1"/>
    <col min="6" max="7" width="11.7109375" style="1" customWidth="1"/>
    <col min="8" max="16384" width="8.7109375" style="1" customWidth="1"/>
  </cols>
  <sheetData>
    <row r="1" ht="15">
      <c r="E1" s="1" t="s">
        <v>35</v>
      </c>
    </row>
    <row r="2" ht="15">
      <c r="E2" s="1" t="s">
        <v>44</v>
      </c>
    </row>
    <row r="3" ht="15">
      <c r="E3" s="1" t="s">
        <v>7</v>
      </c>
    </row>
    <row r="4" ht="15">
      <c r="E4" s="1" t="s">
        <v>45</v>
      </c>
    </row>
    <row r="6" spans="1:6" ht="30.75" customHeight="1">
      <c r="A6" s="67" t="s">
        <v>22</v>
      </c>
      <c r="B6" s="67"/>
      <c r="C6" s="67"/>
      <c r="D6" s="67"/>
      <c r="E6" s="67"/>
      <c r="F6" s="67"/>
    </row>
    <row r="7" ht="12" customHeight="1"/>
    <row r="8" spans="1:7" ht="25.5">
      <c r="A8" s="39" t="s">
        <v>0</v>
      </c>
      <c r="B8" s="39" t="s">
        <v>1</v>
      </c>
      <c r="C8" s="39" t="s">
        <v>2</v>
      </c>
      <c r="D8" s="39" t="s">
        <v>3</v>
      </c>
      <c r="E8" s="39" t="s">
        <v>4</v>
      </c>
      <c r="F8" s="39" t="s">
        <v>5</v>
      </c>
      <c r="G8" s="39" t="s">
        <v>20</v>
      </c>
    </row>
    <row r="9" spans="1:7" ht="15">
      <c r="A9" s="72" t="s">
        <v>9</v>
      </c>
      <c r="B9" s="70"/>
      <c r="C9" s="70"/>
      <c r="D9" s="70"/>
      <c r="E9" s="70"/>
      <c r="F9" s="70"/>
      <c r="G9" s="73"/>
    </row>
    <row r="10" spans="1:7" ht="21" customHeight="1">
      <c r="A10" s="27">
        <v>600</v>
      </c>
      <c r="B10" s="30"/>
      <c r="C10" s="40"/>
      <c r="D10" s="41" t="s">
        <v>11</v>
      </c>
      <c r="E10" s="42">
        <f>SUM(E17+E11)</f>
        <v>0</v>
      </c>
      <c r="F10" s="42">
        <f>SUM(F17+F11)</f>
        <v>414704</v>
      </c>
      <c r="G10" s="42"/>
    </row>
    <row r="11" spans="1:7" s="18" customFormat="1" ht="21" customHeight="1">
      <c r="A11" s="53"/>
      <c r="B11" s="25">
        <v>60016</v>
      </c>
      <c r="C11" s="52"/>
      <c r="D11" s="8" t="s">
        <v>13</v>
      </c>
      <c r="E11" s="34"/>
      <c r="F11" s="43">
        <f>SUM(F12)</f>
        <v>260000</v>
      </c>
      <c r="G11" s="34"/>
    </row>
    <row r="12" spans="1:7" s="18" customFormat="1" ht="27.75" customHeight="1">
      <c r="A12" s="53"/>
      <c r="B12" s="21"/>
      <c r="C12" s="33">
        <v>6050</v>
      </c>
      <c r="D12" s="46" t="s">
        <v>12</v>
      </c>
      <c r="E12" s="34"/>
      <c r="F12" s="44">
        <v>260000</v>
      </c>
      <c r="G12" s="44">
        <v>3865667</v>
      </c>
    </row>
    <row r="13" spans="1:7" s="18" customFormat="1" ht="18" customHeight="1">
      <c r="A13" s="53"/>
      <c r="B13" s="21"/>
      <c r="C13" s="33"/>
      <c r="D13" s="47" t="s">
        <v>40</v>
      </c>
      <c r="E13" s="54"/>
      <c r="F13" s="54">
        <v>260000</v>
      </c>
      <c r="G13" s="54">
        <v>63880</v>
      </c>
    </row>
    <row r="14" spans="1:7" s="18" customFormat="1" ht="28.5" customHeight="1">
      <c r="A14" s="53"/>
      <c r="B14" s="21"/>
      <c r="C14" s="33">
        <v>6059</v>
      </c>
      <c r="D14" s="46" t="s">
        <v>12</v>
      </c>
      <c r="E14" s="44">
        <v>41000</v>
      </c>
      <c r="F14" s="44">
        <v>41000</v>
      </c>
      <c r="G14" s="44"/>
    </row>
    <row r="15" spans="1:7" s="18" customFormat="1" ht="18" customHeight="1">
      <c r="A15" s="53"/>
      <c r="B15" s="21"/>
      <c r="C15" s="33"/>
      <c r="D15" s="47" t="s">
        <v>42</v>
      </c>
      <c r="E15" s="54"/>
      <c r="F15" s="54">
        <v>41000</v>
      </c>
      <c r="G15" s="66">
        <v>637754</v>
      </c>
    </row>
    <row r="16" spans="1:7" s="18" customFormat="1" ht="18" customHeight="1">
      <c r="A16" s="53"/>
      <c r="B16" s="21"/>
      <c r="C16" s="33"/>
      <c r="D16" s="47" t="s">
        <v>43</v>
      </c>
      <c r="E16" s="54">
        <v>41000</v>
      </c>
      <c r="F16" s="54"/>
      <c r="G16" s="66">
        <v>462814</v>
      </c>
    </row>
    <row r="17" spans="1:7" ht="24.75" customHeight="1">
      <c r="A17" s="48"/>
      <c r="B17" s="31">
        <v>60095</v>
      </c>
      <c r="C17" s="39"/>
      <c r="D17" s="45" t="s">
        <v>18</v>
      </c>
      <c r="E17" s="43"/>
      <c r="F17" s="43">
        <f>SUM(F18)</f>
        <v>154704</v>
      </c>
      <c r="G17" s="39"/>
    </row>
    <row r="18" spans="1:7" ht="18.75" customHeight="1">
      <c r="A18" s="49"/>
      <c r="B18" s="39"/>
      <c r="C18" s="29" t="s">
        <v>19</v>
      </c>
      <c r="D18" s="46" t="s">
        <v>21</v>
      </c>
      <c r="E18" s="44"/>
      <c r="F18" s="44">
        <f>128204+26500</f>
        <v>154704</v>
      </c>
      <c r="G18" s="44">
        <v>45641</v>
      </c>
    </row>
    <row r="19" spans="1:7" ht="18.75" customHeight="1">
      <c r="A19" s="27">
        <v>710</v>
      </c>
      <c r="B19" s="30"/>
      <c r="C19" s="40"/>
      <c r="D19" s="41" t="s">
        <v>29</v>
      </c>
      <c r="E19" s="42">
        <f>SUM(E20)</f>
        <v>0</v>
      </c>
      <c r="F19" s="42">
        <f>SUM(F20)</f>
        <v>93500</v>
      </c>
      <c r="G19" s="42"/>
    </row>
    <row r="20" spans="1:7" ht="28.5" customHeight="1">
      <c r="A20" s="49"/>
      <c r="B20" s="31">
        <v>71004</v>
      </c>
      <c r="C20" s="29"/>
      <c r="D20" s="8" t="s">
        <v>36</v>
      </c>
      <c r="E20" s="43">
        <f>SUM(E21)</f>
        <v>0</v>
      </c>
      <c r="F20" s="43">
        <f>SUM(F21)</f>
        <v>93500</v>
      </c>
      <c r="G20" s="44"/>
    </row>
    <row r="21" spans="1:7" ht="18.75" customHeight="1">
      <c r="A21" s="49"/>
      <c r="B21" s="39"/>
      <c r="C21" s="29" t="s">
        <v>19</v>
      </c>
      <c r="D21" s="46" t="s">
        <v>21</v>
      </c>
      <c r="E21" s="44"/>
      <c r="F21" s="44">
        <v>93500</v>
      </c>
      <c r="G21" s="44">
        <v>349939</v>
      </c>
    </row>
    <row r="22" spans="1:7" ht="18.75" customHeight="1">
      <c r="A22" s="27">
        <v>757</v>
      </c>
      <c r="B22" s="30"/>
      <c r="C22" s="40"/>
      <c r="D22" s="41" t="s">
        <v>30</v>
      </c>
      <c r="E22" s="42">
        <f>E23</f>
        <v>120000</v>
      </c>
      <c r="F22" s="42">
        <f>F23</f>
        <v>0</v>
      </c>
      <c r="G22" s="42"/>
    </row>
    <row r="23" spans="1:7" s="18" customFormat="1" ht="45.75" customHeight="1">
      <c r="A23" s="53"/>
      <c r="B23" s="63">
        <v>75702</v>
      </c>
      <c r="C23" s="64"/>
      <c r="D23" s="8" t="s">
        <v>33</v>
      </c>
      <c r="E23" s="43">
        <f>SUM(E24:E25)</f>
        <v>120000</v>
      </c>
      <c r="F23" s="43">
        <f>SUM(F24:F25)</f>
        <v>0</v>
      </c>
      <c r="G23" s="34"/>
    </row>
    <row r="24" spans="1:7" s="18" customFormat="1" ht="33.75" customHeight="1">
      <c r="A24" s="53"/>
      <c r="B24" s="31"/>
      <c r="C24" s="33">
        <v>8090</v>
      </c>
      <c r="D24" s="46" t="s">
        <v>31</v>
      </c>
      <c r="E24" s="44">
        <v>14000</v>
      </c>
      <c r="F24" s="44"/>
      <c r="G24" s="44">
        <v>14000</v>
      </c>
    </row>
    <row r="25" spans="1:7" ht="60.75" customHeight="1">
      <c r="A25" s="49"/>
      <c r="B25" s="39"/>
      <c r="C25" s="29" t="s">
        <v>32</v>
      </c>
      <c r="D25" s="46" t="s">
        <v>38</v>
      </c>
      <c r="E25" s="44">
        <v>106000</v>
      </c>
      <c r="F25" s="44"/>
      <c r="G25" s="44">
        <v>856000</v>
      </c>
    </row>
    <row r="26" spans="1:10" ht="20.25" customHeight="1">
      <c r="A26" s="68" t="s">
        <v>10</v>
      </c>
      <c r="B26" s="68"/>
      <c r="C26" s="68"/>
      <c r="D26" s="68"/>
      <c r="E26" s="14">
        <f>SUM(E10+E19+E22)</f>
        <v>120000</v>
      </c>
      <c r="F26" s="14">
        <f>SUM(F10+F19+F22)</f>
        <v>508204</v>
      </c>
      <c r="G26" s="32"/>
      <c r="J26" s="28">
        <f>SUM(F26-E26)</f>
        <v>388204</v>
      </c>
    </row>
    <row r="28" ht="15">
      <c r="F28" s="28"/>
    </row>
  </sheetData>
  <sheetProtection selectLockedCells="1" selectUnlockedCells="1"/>
  <mergeCells count="3">
    <mergeCell ref="A6:F6"/>
    <mergeCell ref="A26:D26"/>
    <mergeCell ref="A9:G9"/>
  </mergeCells>
  <printOptions/>
  <pageMargins left="0.58" right="0.1701388888888889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ARAM</cp:lastModifiedBy>
  <cp:lastPrinted>2012-12-04T06:29:38Z</cp:lastPrinted>
  <dcterms:created xsi:type="dcterms:W3CDTF">2012-02-13T14:53:34Z</dcterms:created>
  <dcterms:modified xsi:type="dcterms:W3CDTF">2012-12-04T06:32:13Z</dcterms:modified>
  <cp:category/>
  <cp:version/>
  <cp:contentType/>
  <cp:contentStatus/>
</cp:coreProperties>
</file>