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7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Arkusz2" sheetId="9" r:id="rId9"/>
    <sheet name="Arkusz3" sheetId="10" r:id="rId10"/>
  </sheets>
  <definedNames/>
  <calcPr fullCalcOnLoad="1"/>
</workbook>
</file>

<file path=xl/sharedStrings.xml><?xml version="1.0" encoding="utf-8"?>
<sst xmlns="http://schemas.openxmlformats.org/spreadsheetml/2006/main" count="363" uniqueCount="116">
  <si>
    <t>Dz.</t>
  </si>
  <si>
    <t>Rozdział</t>
  </si>
  <si>
    <t>§</t>
  </si>
  <si>
    <t>Treść</t>
  </si>
  <si>
    <t>Zwiększenia</t>
  </si>
  <si>
    <t>Zmniejszenia</t>
  </si>
  <si>
    <t>Pozostała działalność</t>
  </si>
  <si>
    <t>GOSPODARKA MIESZKANIOWA</t>
  </si>
  <si>
    <t>Zakup usług pozostałych</t>
  </si>
  <si>
    <t>Załącznik Nr 1</t>
  </si>
  <si>
    <t>Rady Gminy Mielno</t>
  </si>
  <si>
    <t>ZMIANY W PLANIE DOCHODÓW BUDŻETU GMINY MIELNO NA 2012 ROK</t>
  </si>
  <si>
    <t>0690</t>
  </si>
  <si>
    <t>GOSPODARKA KOMUNALNA I OCHRONA ŚRODOWISKA</t>
  </si>
  <si>
    <t>Wpływy i wydatki związane z gromadzeniem środków z opłat i kar za korzystanie ze środowiska</t>
  </si>
  <si>
    <t>Gospodarka gruntami i nieruchomościami</t>
  </si>
  <si>
    <t>Załącznik Nr 2</t>
  </si>
  <si>
    <t>URZĄD GMINY</t>
  </si>
  <si>
    <t>Załącznik Nr 3</t>
  </si>
  <si>
    <t>4210</t>
  </si>
  <si>
    <t>4300</t>
  </si>
  <si>
    <t>Zakup materiałów i wyposażenia</t>
  </si>
  <si>
    <t>Oczyszczanie miast i wsi</t>
  </si>
  <si>
    <t>Załącznik Nr 4</t>
  </si>
  <si>
    <t>Załącznik Nr 5</t>
  </si>
  <si>
    <t>ZMIANY W PLANIE WYDATKÓW BUDŻETU GMINY MIELNO NA 2012 ROK</t>
  </si>
  <si>
    <t>ZMIANY W PLANIE DOCHODÓW URZĘDU GMINY MIELNO NA 2012 ROK</t>
  </si>
  <si>
    <t>RAZEM</t>
  </si>
  <si>
    <t>4480</t>
  </si>
  <si>
    <t>ZMIANY W PLANIE WYDATKÓW URZĘDU GMINY MIELNO NA 2012 ROK</t>
  </si>
  <si>
    <t>Podatek od nieruchomości</t>
  </si>
  <si>
    <t>DOCHODY OD OSÓB PRAWNYCH, OD OSÓB FIZYCZNYCH I INNYCH JEDNOSTEK NIEPOSIADAJACYCH OSOBOWOŚCI PRAWNEJ ORAZ WYDATKI ZWIĄZANE Z ICH POBOREM</t>
  </si>
  <si>
    <t>0010</t>
  </si>
  <si>
    <t>Podatek dochodowy od osób fizycznych</t>
  </si>
  <si>
    <t>RÓŻNE ROZLICZENIA</t>
  </si>
  <si>
    <t>2920</t>
  </si>
  <si>
    <t>Subwencje ogólne z budżetu państwa</t>
  </si>
  <si>
    <t>2007</t>
  </si>
  <si>
    <t>2009</t>
  </si>
  <si>
    <t>DZIAŁALNOŚĆ USŁUGOWA</t>
  </si>
  <si>
    <t>Plany zagospodarowania przestrzennego</t>
  </si>
  <si>
    <t>OŚWIATA I WYCHOWANIE</t>
  </si>
  <si>
    <t>Szkoły podstawowe</t>
  </si>
  <si>
    <t>OCHRONA ZDROWIA</t>
  </si>
  <si>
    <t>4280</t>
  </si>
  <si>
    <t>Zakup usług zdrowotnych</t>
  </si>
  <si>
    <t>Zakup energii</t>
  </si>
  <si>
    <t>Różne jednostki obsługi gospodarki mieszkaniowej</t>
  </si>
  <si>
    <t>3240</t>
  </si>
  <si>
    <t>4010</t>
  </si>
  <si>
    <t>4040</t>
  </si>
  <si>
    <t>4240</t>
  </si>
  <si>
    <t>4270</t>
  </si>
  <si>
    <t>Stypendia dla uczniów</t>
  </si>
  <si>
    <t>Wynagrodzenia osobowe pracowników</t>
  </si>
  <si>
    <t>Dodatkowe wynagrodzenie roczne</t>
  </si>
  <si>
    <t>Zakup usług remontowych</t>
  </si>
  <si>
    <t>Oddziały przedszkolne przy szkołach podstawowych</t>
  </si>
  <si>
    <t>Dowożenie uczniów do szkół</t>
  </si>
  <si>
    <t>Zakup pomocy naukowych, dydaktycznych i książek</t>
  </si>
  <si>
    <t>Gimnazja</t>
  </si>
  <si>
    <t>Stołówki szkolne</t>
  </si>
  <si>
    <t>POMOC SPOŁECZNA</t>
  </si>
  <si>
    <t>Wspieranie rodziny</t>
  </si>
  <si>
    <t>2360</t>
  </si>
  <si>
    <t>4260</t>
  </si>
  <si>
    <t>KULTURA FIZYCZNA</t>
  </si>
  <si>
    <t>Zadania w zakresie kultury fizycznej</t>
  </si>
  <si>
    <t>2820</t>
  </si>
  <si>
    <t>3040</t>
  </si>
  <si>
    <t>Nagrody o charakterze szczególnym niezaliczane do wynagrodzeń</t>
  </si>
  <si>
    <t>POZOSTAŁE ZADANIA W ZAKRESIE POLITYKI SPOŁECZNEJ</t>
  </si>
  <si>
    <t>4417</t>
  </si>
  <si>
    <t>4419</t>
  </si>
  <si>
    <t>Składki na ubezpieczenia społeczne</t>
  </si>
  <si>
    <t>Składki na Fundusz Pracy</t>
  </si>
  <si>
    <t>Wynagrodzenia bezosobowe</t>
  </si>
  <si>
    <t>Podróże służbowe krajowe</t>
  </si>
  <si>
    <t>GMINNY OŚRODEK POMOCY SPOŁECZNEJ W UNIEŚCIU</t>
  </si>
  <si>
    <t>Wpływy  z innych opłat</t>
  </si>
  <si>
    <t>Część oświatowa subwencji ogólnej dla jednostek samorządu terytorialnego</t>
  </si>
  <si>
    <t>Dotacje celowe z budżetu na finansowanie lub dofinansowanie zadań zleconych do realizacji stowarzyszeniom</t>
  </si>
  <si>
    <t>Opłaty na rzecz budżetów jednostek samorządu terytorialnego</t>
  </si>
  <si>
    <t>Jednostki pomocnicze szkolnictwa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</si>
  <si>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</si>
  <si>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Załącznik Nr 6</t>
  </si>
  <si>
    <t>SZKOŁA PODSTAWOWA W SARBINOWIE</t>
  </si>
  <si>
    <t>ZESPÓŁ SZKÓŁ W MIELNIE</t>
  </si>
  <si>
    <t>Załącznik Nr 7</t>
  </si>
  <si>
    <t>Załącznik Nr 8</t>
  </si>
  <si>
    <t>JEDNOSTKA SAMORZĄDU TERYTORIALNEGO - ORGAN</t>
  </si>
  <si>
    <t>ZMIANY W PLANIE WYDATKÓW GMINNEGO OŚRODKA POMOCY SPOŁECZNEJ NA 2012 ROK</t>
  </si>
  <si>
    <t>ZMIANY W PLANIE WYDATKÓW SZKOŁY PODSTAWOWEJ W SARBINOWIE NA 2012 ROK</t>
  </si>
  <si>
    <t>ZMIANY W PLANIE WYDATKÓW ZESPOŁU SZKÓŁ W MIELNIE NA 2012 ROK</t>
  </si>
  <si>
    <t>Dotacje celowe w ramach programów finansowanych z udziałem środków europejskich oraz środków, o których mowa w art.5 ust. 1 pkt 3 oraz ust. 3 pkt 5 i 6 ustawy, lub płatności w ramach budżetu środków europejskich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</si>
  <si>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</si>
  <si>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</si>
  <si>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Oczyszcznie miast i wsi</t>
  </si>
  <si>
    <t>Zwiększa się wydatki własne Gminnego Ośrodka Pomocy Społecznej w Unieściu o łączną kwotę 104.011,40 zł</t>
  </si>
  <si>
    <t xml:space="preserve">Plan wydatków związanych z realizacją zadań własnych Gminnego Ośrodka Pomocy Społecznej w Unieściu </t>
  </si>
  <si>
    <t>Plan wydatków związanych z realizacją zadań własnych Szkoły Podstawowej w Sarbinowie</t>
  </si>
  <si>
    <t>wyniesie 1.102.723,00 zł</t>
  </si>
  <si>
    <t>Zmniejsza się wydatki własne Szkoły Podstawowej w Sarbinowie o łączną kwotę 40.000,00 zł</t>
  </si>
  <si>
    <t>Zmniejsza się wydatki własne Zespołu Szkół w Mielnie o łączną kwotę 49.770,00 zł</t>
  </si>
  <si>
    <t>Plan wydatków związanych z realizacją zadań własnych jednostki wyniesie 3.245.643 zł</t>
  </si>
  <si>
    <t>wyniesie 2.785.446,40 zł</t>
  </si>
  <si>
    <t>Udziały gmin w podatkach stanowiacych dochód budżetu państwa</t>
  </si>
  <si>
    <t>TRANSPORT I ŁĄCZNOŚĆ</t>
  </si>
  <si>
    <t>Wpływy z róznych opłat</t>
  </si>
  <si>
    <t>Zwiększa się wydatki własne Urzędu Gminy o łączną kwotę 147.876 zł</t>
  </si>
  <si>
    <t>Plan wydatków zwiazanych z realizację zadań własnych Urzędu Gminy wyniesie 26.898.273 zł</t>
  </si>
  <si>
    <t>do Uchwały Nr  XXIII/260/12</t>
  </si>
  <si>
    <t>z dnia 28.05.2012 r.</t>
  </si>
  <si>
    <t>Wpływy z różnych opłat</t>
  </si>
  <si>
    <t>do Uchwały Nr XXIII/260/12</t>
  </si>
  <si>
    <t>z dnia 28 .05.2012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</si>
</sst>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3" fontId="7" fillId="0" borderId="11" xfId="44" applyNumberFormat="1" applyFont="1" applyBorder="1" applyAlignment="1">
      <alignment horizontal="right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1" fillId="0" borderId="0" xfId="44" applyFill="1">
      <alignment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3" fontId="5" fillId="0" borderId="14" xfId="44" applyNumberFormat="1" applyFont="1" applyBorder="1" applyAlignment="1">
      <alignment horizontal="right" vertical="center" wrapText="1"/>
      <protection/>
    </xf>
    <xf numFmtId="3" fontId="6" fillId="33" borderId="15" xfId="44" applyNumberFormat="1" applyFont="1" applyFill="1" applyBorder="1" applyAlignment="1">
      <alignment horizontal="right" vertical="center" wrapText="1"/>
      <protection/>
    </xf>
    <xf numFmtId="3" fontId="5" fillId="0" borderId="16" xfId="44" applyNumberFormat="1" applyFont="1" applyBorder="1" applyAlignment="1">
      <alignment horizontal="right" vertical="center" wrapText="1"/>
      <protection/>
    </xf>
    <xf numFmtId="3" fontId="7" fillId="0" borderId="16" xfId="44" applyNumberFormat="1" applyFont="1" applyBorder="1" applyAlignment="1">
      <alignment horizontal="right" wrapText="1"/>
      <protection/>
    </xf>
    <xf numFmtId="3" fontId="7" fillId="0" borderId="17" xfId="44" applyNumberFormat="1" applyFont="1" applyBorder="1" applyAlignment="1">
      <alignment horizontal="right" wrapText="1"/>
      <protection/>
    </xf>
    <xf numFmtId="3" fontId="1" fillId="0" borderId="16" xfId="44" applyNumberFormat="1" applyBorder="1">
      <alignment/>
      <protection/>
    </xf>
    <xf numFmtId="3" fontId="5" fillId="0" borderId="11" xfId="44" applyNumberFormat="1" applyFont="1" applyBorder="1" applyAlignment="1">
      <alignment horizontal="right" vertical="center" wrapText="1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4" fillId="0" borderId="18" xfId="44" applyFont="1" applyBorder="1" applyAlignment="1">
      <alignment horizontal="center" vertical="center" wrapText="1"/>
      <protection/>
    </xf>
    <xf numFmtId="49" fontId="5" fillId="0" borderId="19" xfId="44" applyNumberFormat="1" applyFont="1" applyBorder="1" applyAlignment="1">
      <alignment horizontal="center" vertical="center" wrapText="1"/>
      <protection/>
    </xf>
    <xf numFmtId="0" fontId="5" fillId="0" borderId="17" xfId="44" applyFont="1" applyBorder="1" applyAlignment="1">
      <alignment horizontal="left" vertical="center" wrapText="1"/>
      <protection/>
    </xf>
    <xf numFmtId="3" fontId="1" fillId="0" borderId="0" xfId="44" applyNumberFormat="1">
      <alignment/>
      <protection/>
    </xf>
    <xf numFmtId="0" fontId="9" fillId="0" borderId="11" xfId="44" applyFont="1" applyBorder="1" applyAlignment="1">
      <alignment horizontal="left" vertical="center" wrapText="1"/>
      <protection/>
    </xf>
    <xf numFmtId="0" fontId="7" fillId="0" borderId="14" xfId="44" applyFont="1" applyBorder="1" applyAlignment="1">
      <alignment horizontal="left" vertical="center" wrapText="1"/>
      <protection/>
    </xf>
    <xf numFmtId="3" fontId="7" fillId="0" borderId="14" xfId="44" applyNumberFormat="1" applyFont="1" applyBorder="1" applyAlignment="1">
      <alignment horizontal="right" vertical="center" wrapText="1"/>
      <protection/>
    </xf>
    <xf numFmtId="3" fontId="5" fillId="0" borderId="14" xfId="44" applyNumberFormat="1" applyFont="1" applyFill="1" applyBorder="1" applyAlignment="1">
      <alignment horizontal="right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0" fontId="4" fillId="34" borderId="10" xfId="44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left" vertical="center" wrapText="1"/>
      <protection/>
    </xf>
    <xf numFmtId="0" fontId="5" fillId="34" borderId="10" xfId="44" applyFont="1" applyFill="1" applyBorder="1" applyAlignment="1">
      <alignment horizontal="center" vertical="center" wrapText="1"/>
      <protection/>
    </xf>
    <xf numFmtId="0" fontId="4" fillId="34" borderId="10" xfId="44" applyFont="1" applyFill="1" applyBorder="1" applyAlignment="1">
      <alignment horizontal="left" vertical="center" wrapText="1"/>
      <protection/>
    </xf>
    <xf numFmtId="3" fontId="6" fillId="34" borderId="10" xfId="44" applyNumberFormat="1" applyFont="1" applyFill="1" applyBorder="1" applyAlignment="1">
      <alignment horizontal="right" vertical="center" wrapText="1"/>
      <protection/>
    </xf>
    <xf numFmtId="4" fontId="6" fillId="33" borderId="10" xfId="44" applyNumberFormat="1" applyFont="1" applyFill="1" applyBorder="1" applyAlignment="1">
      <alignment horizontal="right" vertical="center" wrapText="1"/>
      <protection/>
    </xf>
    <xf numFmtId="4" fontId="5" fillId="0" borderId="14" xfId="44" applyNumberFormat="1" applyFont="1" applyBorder="1" applyAlignment="1">
      <alignment horizontal="right" vertical="center" wrapText="1"/>
      <protection/>
    </xf>
    <xf numFmtId="4" fontId="7" fillId="0" borderId="16" xfId="44" applyNumberFormat="1" applyFont="1" applyBorder="1" applyAlignment="1">
      <alignment horizontal="right" wrapText="1"/>
      <protection/>
    </xf>
    <xf numFmtId="4" fontId="1" fillId="0" borderId="16" xfId="44" applyNumberFormat="1" applyBorder="1">
      <alignment/>
      <protection/>
    </xf>
    <xf numFmtId="0" fontId="5" fillId="0" borderId="20" xfId="44" applyFont="1" applyBorder="1" applyAlignment="1">
      <alignment horizontal="left" vertical="center" wrapText="1"/>
      <protection/>
    </xf>
    <xf numFmtId="3" fontId="7" fillId="0" borderId="15" xfId="44" applyNumberFormat="1" applyFont="1" applyBorder="1" applyAlignment="1">
      <alignment horizontal="right" vertical="center" wrapText="1"/>
      <protection/>
    </xf>
    <xf numFmtId="3" fontId="7" fillId="0" borderId="16" xfId="44" applyNumberFormat="1" applyFont="1" applyBorder="1" applyAlignment="1">
      <alignment horizontal="right" vertical="center" wrapText="1"/>
      <protection/>
    </xf>
    <xf numFmtId="4" fontId="6" fillId="34" borderId="10" xfId="44" applyNumberFormat="1" applyFont="1" applyFill="1" applyBorder="1" applyAlignment="1">
      <alignment horizontal="right" vertical="center" wrapText="1"/>
      <protection/>
    </xf>
    <xf numFmtId="4" fontId="5" fillId="0" borderId="16" xfId="44" applyNumberFormat="1" applyFont="1" applyBorder="1" applyAlignment="1">
      <alignment horizontal="right" vertical="center" wrapText="1"/>
      <protection/>
    </xf>
    <xf numFmtId="4" fontId="7" fillId="0" borderId="16" xfId="44" applyNumberFormat="1" applyFont="1" applyBorder="1" applyAlignment="1">
      <alignment horizontal="right" vertical="center" wrapText="1"/>
      <protection/>
    </xf>
    <xf numFmtId="4" fontId="7" fillId="0" borderId="15" xfId="44" applyNumberFormat="1" applyFont="1" applyBorder="1" applyAlignment="1">
      <alignment horizontal="right" vertical="center" wrapText="1"/>
      <protection/>
    </xf>
    <xf numFmtId="0" fontId="8" fillId="0" borderId="18" xfId="44" applyFont="1" applyBorder="1" applyAlignment="1">
      <alignment horizontal="center" vertical="center" wrapText="1"/>
      <protection/>
    </xf>
    <xf numFmtId="4" fontId="1" fillId="0" borderId="0" xfId="44" applyNumberFormat="1">
      <alignment/>
      <protection/>
    </xf>
    <xf numFmtId="0" fontId="4" fillId="0" borderId="13" xfId="44" applyFont="1" applyFill="1" applyBorder="1" applyAlignment="1">
      <alignment horizontal="left" vertical="center" wrapText="1"/>
      <protection/>
    </xf>
    <xf numFmtId="0" fontId="4" fillId="33" borderId="13" xfId="44" applyFont="1" applyFill="1" applyBorder="1" applyAlignment="1">
      <alignment horizontal="left" vertical="center" wrapText="1"/>
      <protection/>
    </xf>
    <xf numFmtId="4" fontId="7" fillId="0" borderId="11" xfId="44" applyNumberFormat="1" applyFont="1" applyBorder="1" applyAlignment="1">
      <alignment horizontal="right" vertical="center" wrapText="1"/>
      <protection/>
    </xf>
    <xf numFmtId="3" fontId="7" fillId="0" borderId="11" xfId="44" applyNumberFormat="1" applyFont="1" applyBorder="1" applyAlignment="1">
      <alignment horizontal="right" vertical="center" wrapText="1"/>
      <protection/>
    </xf>
    <xf numFmtId="3" fontId="6" fillId="33" borderId="16" xfId="44" applyNumberFormat="1" applyFont="1" applyFill="1" applyBorder="1" applyAlignment="1">
      <alignment horizontal="right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5" fillId="0" borderId="21" xfId="44" applyFont="1" applyBorder="1" applyAlignment="1">
      <alignment horizontal="center" vertical="center" wrapText="1"/>
      <protection/>
    </xf>
    <xf numFmtId="3" fontId="7" fillId="0" borderId="22" xfId="44" applyNumberFormat="1" applyFont="1" applyBorder="1" applyAlignment="1">
      <alignment horizontal="right" wrapText="1"/>
      <protection/>
    </xf>
    <xf numFmtId="0" fontId="7" fillId="0" borderId="13" xfId="44" applyFont="1" applyBorder="1" applyAlignment="1">
      <alignment horizontal="left" vertical="center" wrapText="1"/>
      <protection/>
    </xf>
    <xf numFmtId="0" fontId="7" fillId="0" borderId="13" xfId="44" applyFont="1" applyFill="1" applyBorder="1" applyAlignment="1">
      <alignment horizontal="left" vertical="center" wrapText="1"/>
      <protection/>
    </xf>
    <xf numFmtId="0" fontId="7" fillId="0" borderId="23" xfId="44" applyFont="1" applyBorder="1" applyAlignment="1">
      <alignment horizontal="left" vertical="center" wrapText="1"/>
      <protection/>
    </xf>
    <xf numFmtId="0" fontId="12" fillId="0" borderId="13" xfId="44" applyFont="1" applyBorder="1" applyAlignment="1">
      <alignment horizontal="left" vertical="center" wrapText="1"/>
      <protection/>
    </xf>
    <xf numFmtId="3" fontId="5" fillId="0" borderId="10" xfId="44" applyNumberFormat="1" applyFont="1" applyFill="1" applyBorder="1" applyAlignment="1">
      <alignment horizontal="right" vertical="center" wrapText="1"/>
      <protection/>
    </xf>
    <xf numFmtId="0" fontId="5" fillId="0" borderId="14" xfId="44" applyFont="1" applyFill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24" xfId="44" applyFont="1" applyBorder="1" applyAlignment="1">
      <alignment horizontal="left" vertical="center" wrapText="1"/>
      <protection/>
    </xf>
    <xf numFmtId="3" fontId="5" fillId="0" borderId="25" xfId="44" applyNumberFormat="1" applyFont="1" applyBorder="1" applyAlignment="1">
      <alignment horizontal="right" vertical="center" wrapText="1"/>
      <protection/>
    </xf>
    <xf numFmtId="3" fontId="7" fillId="0" borderId="24" xfId="44" applyNumberFormat="1" applyFont="1" applyBorder="1" applyAlignment="1">
      <alignment horizontal="right" wrapText="1"/>
      <protection/>
    </xf>
    <xf numFmtId="0" fontId="5" fillId="0" borderId="15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10" fillId="0" borderId="16" xfId="44" applyFont="1" applyBorder="1" applyAlignment="1">
      <alignment horizontal="center"/>
      <protection/>
    </xf>
    <xf numFmtId="0" fontId="6" fillId="13" borderId="13" xfId="44" applyFont="1" applyFill="1" applyBorder="1" applyAlignment="1">
      <alignment horizontal="center" vertical="center" wrapText="1"/>
      <protection/>
    </xf>
    <xf numFmtId="0" fontId="6" fillId="13" borderId="26" xfId="44" applyFont="1" applyFill="1" applyBorder="1" applyAlignment="1">
      <alignment horizontal="center" vertical="center" wrapText="1"/>
      <protection/>
    </xf>
    <xf numFmtId="0" fontId="6" fillId="13" borderId="27" xfId="44" applyFont="1" applyFill="1" applyBorder="1" applyAlignment="1">
      <alignment horizontal="center" vertical="center" wrapText="1"/>
      <protection/>
    </xf>
    <xf numFmtId="0" fontId="10" fillId="0" borderId="28" xfId="44" applyFont="1" applyBorder="1" applyAlignment="1">
      <alignment horizontal="center"/>
      <protection/>
    </xf>
    <xf numFmtId="0" fontId="10" fillId="0" borderId="29" xfId="44" applyFont="1" applyBorder="1" applyAlignment="1">
      <alignment horizontal="center"/>
      <protection/>
    </xf>
    <xf numFmtId="0" fontId="10" fillId="0" borderId="30" xfId="44" applyFont="1" applyBorder="1" applyAlignment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13" borderId="13" xfId="44" applyFont="1" applyFill="1" applyBorder="1" applyAlignment="1">
      <alignment horizontal="center" vertical="center" wrapText="1"/>
      <protection/>
    </xf>
    <xf numFmtId="0" fontId="3" fillId="13" borderId="26" xfId="44" applyFont="1" applyFill="1" applyBorder="1" applyAlignment="1">
      <alignment horizontal="center" vertical="center" wrapText="1"/>
      <protection/>
    </xf>
    <xf numFmtId="0" fontId="3" fillId="13" borderId="27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12" sqref="H1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9</v>
      </c>
    </row>
    <row r="2" ht="15">
      <c r="E2" s="1" t="s">
        <v>111</v>
      </c>
    </row>
    <row r="3" ht="15">
      <c r="E3" s="1" t="s">
        <v>10</v>
      </c>
    </row>
    <row r="4" ht="15">
      <c r="E4" s="1" t="s">
        <v>112</v>
      </c>
    </row>
    <row r="6" spans="1:6" ht="38.25" customHeight="1">
      <c r="A6" s="84" t="s">
        <v>11</v>
      </c>
      <c r="B6" s="84"/>
      <c r="C6" s="84"/>
      <c r="D6" s="84"/>
      <c r="E6" s="84"/>
      <c r="F6" s="84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3">
        <v>600</v>
      </c>
      <c r="B9" s="4"/>
      <c r="C9" s="5"/>
      <c r="D9" s="6" t="s">
        <v>107</v>
      </c>
      <c r="E9" s="7">
        <f>SUM(E11)</f>
        <v>200345</v>
      </c>
      <c r="F9" s="7">
        <f>SUM(F10+F20)</f>
        <v>0</v>
      </c>
    </row>
    <row r="10" spans="1:6" ht="15">
      <c r="A10" s="2"/>
      <c r="B10" s="2">
        <v>60095</v>
      </c>
      <c r="C10" s="2"/>
      <c r="D10" s="10" t="s">
        <v>6</v>
      </c>
      <c r="E10" s="11">
        <f>SUM(E9)</f>
        <v>200345</v>
      </c>
      <c r="F10" s="11"/>
    </row>
    <row r="11" spans="1:6" ht="15">
      <c r="A11" s="2"/>
      <c r="B11" s="2"/>
      <c r="C11" s="20" t="s">
        <v>12</v>
      </c>
      <c r="D11" s="13" t="s">
        <v>113</v>
      </c>
      <c r="E11" s="16">
        <v>200345</v>
      </c>
      <c r="F11" s="16">
        <v>0</v>
      </c>
    </row>
    <row r="12" spans="1:6" ht="73.5" customHeight="1">
      <c r="A12" s="3">
        <v>756</v>
      </c>
      <c r="B12" s="4"/>
      <c r="C12" s="5"/>
      <c r="D12" s="6" t="s">
        <v>31</v>
      </c>
      <c r="E12" s="7">
        <f>SUM(E13)</f>
        <v>0</v>
      </c>
      <c r="F12" s="7">
        <f>SUM(F13+F23)</f>
        <v>98775</v>
      </c>
    </row>
    <row r="13" spans="1:6" ht="27.75" customHeight="1">
      <c r="A13" s="8"/>
      <c r="B13" s="9">
        <v>75621</v>
      </c>
      <c r="C13" s="9"/>
      <c r="D13" s="10" t="s">
        <v>106</v>
      </c>
      <c r="E13" s="11">
        <f>SUM(E14)</f>
        <v>0</v>
      </c>
      <c r="F13" s="11">
        <f>SUM(F14)</f>
        <v>98775</v>
      </c>
    </row>
    <row r="14" spans="1:6" ht="29.25" customHeight="1">
      <c r="A14" s="8"/>
      <c r="B14" s="12"/>
      <c r="C14" s="20" t="s">
        <v>32</v>
      </c>
      <c r="D14" s="13" t="s">
        <v>33</v>
      </c>
      <c r="E14" s="16">
        <v>0</v>
      </c>
      <c r="F14" s="16">
        <v>98775</v>
      </c>
    </row>
    <row r="15" spans="1:6" ht="31.5" customHeight="1">
      <c r="A15" s="3">
        <v>758</v>
      </c>
      <c r="B15" s="4"/>
      <c r="C15" s="5"/>
      <c r="D15" s="6" t="s">
        <v>34</v>
      </c>
      <c r="E15" s="7">
        <f>SUM(E16)</f>
        <v>0</v>
      </c>
      <c r="F15" s="7">
        <f>SUM(F16)</f>
        <v>89770</v>
      </c>
    </row>
    <row r="16" spans="1:6" ht="32.25" customHeight="1">
      <c r="A16" s="14"/>
      <c r="B16" s="9">
        <v>75801</v>
      </c>
      <c r="C16" s="9"/>
      <c r="D16" s="10" t="s">
        <v>80</v>
      </c>
      <c r="E16" s="11">
        <f>SUM(E17)</f>
        <v>0</v>
      </c>
      <c r="F16" s="11">
        <f>SUM(F17)</f>
        <v>89770</v>
      </c>
    </row>
    <row r="17" spans="1:6" ht="30" customHeight="1">
      <c r="A17" s="8"/>
      <c r="B17" s="12"/>
      <c r="C17" s="20" t="s">
        <v>35</v>
      </c>
      <c r="D17" s="13" t="s">
        <v>36</v>
      </c>
      <c r="E17" s="15">
        <v>0</v>
      </c>
      <c r="F17" s="15">
        <v>89770</v>
      </c>
    </row>
    <row r="18" spans="1:6" ht="30" customHeight="1">
      <c r="A18" s="3">
        <v>853</v>
      </c>
      <c r="B18" s="4"/>
      <c r="C18" s="5"/>
      <c r="D18" s="6" t="s">
        <v>71</v>
      </c>
      <c r="E18" s="50">
        <f>SUM(E19)</f>
        <v>111011.4</v>
      </c>
      <c r="F18" s="7">
        <f>SUM(F19)</f>
        <v>0</v>
      </c>
    </row>
    <row r="19" spans="1:6" ht="30" customHeight="1">
      <c r="A19" s="8"/>
      <c r="B19" s="9">
        <v>85395</v>
      </c>
      <c r="C19" s="9"/>
      <c r="D19" s="10" t="s">
        <v>6</v>
      </c>
      <c r="E19" s="51">
        <f>SUM(E20:E21)</f>
        <v>111011.4</v>
      </c>
      <c r="F19" s="26">
        <f>SUM(F20:F21)</f>
        <v>0</v>
      </c>
    </row>
    <row r="20" spans="1:6" ht="55.5" customHeight="1">
      <c r="A20" s="8"/>
      <c r="B20" s="12"/>
      <c r="C20" s="20" t="s">
        <v>37</v>
      </c>
      <c r="D20" s="73" t="s">
        <v>94</v>
      </c>
      <c r="E20" s="52">
        <v>105153.15</v>
      </c>
      <c r="F20" s="29"/>
    </row>
    <row r="21" spans="1:6" ht="55.5" customHeight="1">
      <c r="A21" s="8"/>
      <c r="B21" s="12"/>
      <c r="C21" s="20" t="s">
        <v>38</v>
      </c>
      <c r="D21" s="73" t="s">
        <v>94</v>
      </c>
      <c r="E21" s="52">
        <v>5858.25</v>
      </c>
      <c r="F21" s="29"/>
    </row>
    <row r="22" spans="1:6" ht="31.5" customHeight="1">
      <c r="A22" s="3">
        <v>900</v>
      </c>
      <c r="B22" s="4"/>
      <c r="C22" s="5"/>
      <c r="D22" s="6" t="s">
        <v>13</v>
      </c>
      <c r="E22" s="7">
        <f>SUM(E23)</f>
        <v>39306</v>
      </c>
      <c r="F22" s="7">
        <f>SUM(F23)</f>
        <v>0</v>
      </c>
    </row>
    <row r="23" spans="1:6" ht="44.25" customHeight="1">
      <c r="A23" s="14"/>
      <c r="B23" s="9">
        <v>90019</v>
      </c>
      <c r="C23" s="9"/>
      <c r="D23" s="10" t="s">
        <v>14</v>
      </c>
      <c r="E23" s="11">
        <f>SUM(E24)</f>
        <v>39306</v>
      </c>
      <c r="F23" s="11">
        <f>SUM(F24)</f>
        <v>0</v>
      </c>
    </row>
    <row r="24" spans="1:6" ht="18.75" customHeight="1">
      <c r="A24" s="8"/>
      <c r="B24" s="12"/>
      <c r="C24" s="20" t="s">
        <v>12</v>
      </c>
      <c r="D24" s="13" t="s">
        <v>79</v>
      </c>
      <c r="E24" s="15">
        <v>39306</v>
      </c>
      <c r="F24" s="15">
        <v>0</v>
      </c>
    </row>
    <row r="25" spans="1:6" ht="18.75" customHeight="1">
      <c r="A25" s="8"/>
      <c r="B25" s="38"/>
      <c r="C25" s="33"/>
      <c r="D25" s="39"/>
      <c r="E25" s="40"/>
      <c r="F25" s="40"/>
    </row>
    <row r="26" spans="1:6" ht="20.25" customHeight="1">
      <c r="A26" s="85" t="s">
        <v>27</v>
      </c>
      <c r="B26" s="85"/>
      <c r="C26" s="85"/>
      <c r="D26" s="85"/>
      <c r="E26" s="53">
        <f>SUM(E12+E15+E22+E18+E9)</f>
        <v>350662.4</v>
      </c>
      <c r="F26" s="31">
        <f>SUM(F12+F15+F22+F18)</f>
        <v>188545</v>
      </c>
    </row>
  </sheetData>
  <sheetProtection selectLockedCells="1" selectUnlockedCells="1"/>
  <mergeCells count="2">
    <mergeCell ref="A6:F6"/>
    <mergeCell ref="A26:D26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9" sqref="I9:J9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16</v>
      </c>
    </row>
    <row r="2" ht="15">
      <c r="E2" s="1" t="s">
        <v>114</v>
      </c>
    </row>
    <row r="3" ht="15">
      <c r="E3" s="1" t="s">
        <v>10</v>
      </c>
    </row>
    <row r="4" ht="15">
      <c r="E4" s="1" t="s">
        <v>112</v>
      </c>
    </row>
    <row r="6" spans="1:6" ht="38.25" customHeight="1">
      <c r="A6" s="84" t="s">
        <v>11</v>
      </c>
      <c r="B6" s="84"/>
      <c r="C6" s="84"/>
      <c r="D6" s="84"/>
      <c r="E6" s="84"/>
      <c r="F6" s="84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86" t="s">
        <v>90</v>
      </c>
      <c r="B9" s="87"/>
      <c r="C9" s="87"/>
      <c r="D9" s="87"/>
      <c r="E9" s="87"/>
      <c r="F9" s="88"/>
    </row>
    <row r="10" spans="1:6" ht="73.5" customHeight="1">
      <c r="A10" s="3">
        <v>756</v>
      </c>
      <c r="B10" s="4"/>
      <c r="C10" s="5"/>
      <c r="D10" s="6" t="s">
        <v>31</v>
      </c>
      <c r="E10" s="7">
        <f>SUM(E11)</f>
        <v>0</v>
      </c>
      <c r="F10" s="7">
        <f>SUM(F11)</f>
        <v>98775</v>
      </c>
    </row>
    <row r="11" spans="1:6" ht="27.75" customHeight="1">
      <c r="A11" s="8"/>
      <c r="B11" s="9">
        <v>75621</v>
      </c>
      <c r="C11" s="9"/>
      <c r="D11" s="10" t="s">
        <v>106</v>
      </c>
      <c r="E11" s="11">
        <f>SUM(E12)</f>
        <v>0</v>
      </c>
      <c r="F11" s="11">
        <f>SUM(F12)</f>
        <v>98775</v>
      </c>
    </row>
    <row r="12" spans="1:6" ht="29.25" customHeight="1">
      <c r="A12" s="8"/>
      <c r="B12" s="12"/>
      <c r="C12" s="20" t="s">
        <v>32</v>
      </c>
      <c r="D12" s="13" t="s">
        <v>33</v>
      </c>
      <c r="E12" s="16">
        <v>0</v>
      </c>
      <c r="F12" s="16">
        <v>98775</v>
      </c>
    </row>
    <row r="13" spans="1:6" ht="31.5" customHeight="1">
      <c r="A13" s="3">
        <v>758</v>
      </c>
      <c r="B13" s="4"/>
      <c r="C13" s="5"/>
      <c r="D13" s="6" t="s">
        <v>34</v>
      </c>
      <c r="E13" s="7">
        <f>SUM(E14)</f>
        <v>0</v>
      </c>
      <c r="F13" s="7">
        <f>SUM(F14)</f>
        <v>89770</v>
      </c>
    </row>
    <row r="14" spans="1:6" ht="32.25" customHeight="1">
      <c r="A14" s="14"/>
      <c r="B14" s="9">
        <v>75801</v>
      </c>
      <c r="C14" s="9"/>
      <c r="D14" s="10" t="s">
        <v>80</v>
      </c>
      <c r="E14" s="11">
        <f>SUM(E15)</f>
        <v>0</v>
      </c>
      <c r="F14" s="11">
        <f>SUM(F15)</f>
        <v>89770</v>
      </c>
    </row>
    <row r="15" spans="1:6" ht="30" customHeight="1">
      <c r="A15" s="8"/>
      <c r="B15" s="12"/>
      <c r="C15" s="20" t="s">
        <v>35</v>
      </c>
      <c r="D15" s="13" t="s">
        <v>36</v>
      </c>
      <c r="E15" s="15">
        <v>0</v>
      </c>
      <c r="F15" s="15">
        <v>89770</v>
      </c>
    </row>
    <row r="16" spans="1:6" ht="30" customHeight="1">
      <c r="A16" s="3">
        <v>853</v>
      </c>
      <c r="B16" s="4"/>
      <c r="C16" s="5"/>
      <c r="D16" s="6" t="s">
        <v>71</v>
      </c>
      <c r="E16" s="50">
        <f>SUM(E17)</f>
        <v>111011.4</v>
      </c>
      <c r="F16" s="7">
        <f>SUM(F17)</f>
        <v>0</v>
      </c>
    </row>
    <row r="17" spans="1:6" ht="30" customHeight="1">
      <c r="A17" s="8"/>
      <c r="B17" s="9">
        <v>85395</v>
      </c>
      <c r="C17" s="9"/>
      <c r="D17" s="10" t="s">
        <v>6</v>
      </c>
      <c r="E17" s="51">
        <f>SUM(E18:E19)</f>
        <v>111011.4</v>
      </c>
      <c r="F17" s="26">
        <f>SUM(F18:F19)</f>
        <v>0</v>
      </c>
    </row>
    <row r="18" spans="1:6" ht="55.5" customHeight="1">
      <c r="A18" s="8"/>
      <c r="B18" s="12"/>
      <c r="C18" s="20" t="s">
        <v>37</v>
      </c>
      <c r="D18" s="73" t="s">
        <v>95</v>
      </c>
      <c r="E18" s="52">
        <v>105153.15</v>
      </c>
      <c r="F18" s="29"/>
    </row>
    <row r="19" spans="1:6" ht="55.5" customHeight="1">
      <c r="A19" s="8"/>
      <c r="B19" s="12"/>
      <c r="C19" s="20" t="s">
        <v>38</v>
      </c>
      <c r="D19" s="73" t="s">
        <v>95</v>
      </c>
      <c r="E19" s="52">
        <v>5858.25</v>
      </c>
      <c r="F19" s="29"/>
    </row>
    <row r="20" spans="1:6" ht="20.25" customHeight="1">
      <c r="A20" s="85" t="s">
        <v>27</v>
      </c>
      <c r="B20" s="85"/>
      <c r="C20" s="85"/>
      <c r="D20" s="85"/>
      <c r="E20" s="53">
        <f>SUM(E10+E13+E16)</f>
        <v>111011.4</v>
      </c>
      <c r="F20" s="53">
        <f>SUM(F10+F13+F16)</f>
        <v>188545</v>
      </c>
    </row>
  </sheetData>
  <sheetProtection selectLockedCells="1" selectUnlockedCells="1"/>
  <mergeCells count="3">
    <mergeCell ref="A6:F6"/>
    <mergeCell ref="A20:D20"/>
    <mergeCell ref="A9:F9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16" sqref="K16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18</v>
      </c>
    </row>
    <row r="2" ht="15">
      <c r="E2" s="1" t="s">
        <v>111</v>
      </c>
    </row>
    <row r="3" ht="15">
      <c r="E3" s="1" t="s">
        <v>10</v>
      </c>
    </row>
    <row r="4" ht="15">
      <c r="E4" s="1" t="s">
        <v>112</v>
      </c>
    </row>
    <row r="6" spans="1:6" ht="38.25" customHeight="1">
      <c r="A6" s="84" t="s">
        <v>26</v>
      </c>
      <c r="B6" s="84"/>
      <c r="C6" s="84"/>
      <c r="D6" s="84"/>
      <c r="E6" s="84"/>
      <c r="F6" s="84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86" t="s">
        <v>17</v>
      </c>
      <c r="B9" s="87"/>
      <c r="C9" s="87"/>
      <c r="D9" s="87"/>
      <c r="E9" s="87"/>
      <c r="F9" s="88"/>
    </row>
    <row r="10" spans="1:6" ht="15.75">
      <c r="A10" s="3">
        <v>600</v>
      </c>
      <c r="B10" s="4"/>
      <c r="C10" s="5"/>
      <c r="D10" s="6" t="s">
        <v>107</v>
      </c>
      <c r="E10" s="7">
        <f>SUM(E12)</f>
        <v>200345</v>
      </c>
      <c r="F10" s="7">
        <f>SUM(F11+F21)</f>
        <v>0</v>
      </c>
    </row>
    <row r="11" spans="1:6" ht="15">
      <c r="A11" s="2"/>
      <c r="B11" s="2">
        <v>60095</v>
      </c>
      <c r="C11" s="2"/>
      <c r="D11" s="10" t="s">
        <v>6</v>
      </c>
      <c r="E11" s="11">
        <f>SUM(E10)</f>
        <v>200345</v>
      </c>
      <c r="F11" s="11"/>
    </row>
    <row r="12" spans="1:6" ht="15">
      <c r="A12" s="2"/>
      <c r="B12" s="2"/>
      <c r="C12" s="20" t="s">
        <v>12</v>
      </c>
      <c r="D12" s="13" t="s">
        <v>108</v>
      </c>
      <c r="E12" s="16">
        <v>200345</v>
      </c>
      <c r="F12" s="16">
        <v>0</v>
      </c>
    </row>
    <row r="13" spans="1:6" ht="31.5" customHeight="1">
      <c r="A13" s="3">
        <v>900</v>
      </c>
      <c r="B13" s="4"/>
      <c r="C13" s="5"/>
      <c r="D13" s="6" t="s">
        <v>13</v>
      </c>
      <c r="E13" s="7">
        <f>SUM(E14)</f>
        <v>39306</v>
      </c>
      <c r="F13" s="7">
        <f>SUM(F14)</f>
        <v>0</v>
      </c>
    </row>
    <row r="14" spans="1:6" ht="44.25" customHeight="1">
      <c r="A14" s="14"/>
      <c r="B14" s="9">
        <v>90019</v>
      </c>
      <c r="C14" s="9"/>
      <c r="D14" s="10" t="s">
        <v>14</v>
      </c>
      <c r="E14" s="11">
        <f>SUM(E15)</f>
        <v>39306</v>
      </c>
      <c r="F14" s="11">
        <f>SUM(F15)</f>
        <v>0</v>
      </c>
    </row>
    <row r="15" spans="1:6" ht="18.75" customHeight="1">
      <c r="A15" s="8"/>
      <c r="B15" s="12"/>
      <c r="C15" s="20" t="s">
        <v>12</v>
      </c>
      <c r="D15" s="13" t="s">
        <v>79</v>
      </c>
      <c r="E15" s="15">
        <v>39306</v>
      </c>
      <c r="F15" s="15">
        <v>0</v>
      </c>
    </row>
    <row r="16" spans="1:6" ht="18.75" customHeight="1">
      <c r="A16" s="8"/>
      <c r="B16" s="38"/>
      <c r="C16" s="33"/>
      <c r="D16" s="39"/>
      <c r="E16" s="40"/>
      <c r="F16" s="40"/>
    </row>
    <row r="17" spans="1:6" ht="19.5" customHeight="1">
      <c r="A17" s="89" t="s">
        <v>27</v>
      </c>
      <c r="B17" s="90"/>
      <c r="C17" s="90"/>
      <c r="D17" s="91"/>
      <c r="E17" s="31">
        <f>SUM(E10+E13)</f>
        <v>239651</v>
      </c>
      <c r="F17" s="31">
        <f>SUM(F13)</f>
        <v>0</v>
      </c>
    </row>
  </sheetData>
  <sheetProtection selectLockedCells="1" selectUnlockedCells="1"/>
  <mergeCells count="3">
    <mergeCell ref="A6:F6"/>
    <mergeCell ref="A9:F9"/>
    <mergeCell ref="A17:D17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F13" sqref="F13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8" width="8.7109375" style="1" customWidth="1"/>
    <col min="9" max="9" width="9.7109375" style="1" bestFit="1" customWidth="1"/>
    <col min="10" max="16384" width="8.7109375" style="1" customWidth="1"/>
  </cols>
  <sheetData>
    <row r="1" ht="13.5" customHeight="1">
      <c r="E1" s="1" t="s">
        <v>23</v>
      </c>
    </row>
    <row r="2" ht="11.25" customHeight="1">
      <c r="E2" s="1" t="s">
        <v>114</v>
      </c>
    </row>
    <row r="3" ht="11.25" customHeight="1">
      <c r="E3" s="1" t="s">
        <v>10</v>
      </c>
    </row>
    <row r="4" ht="12" customHeight="1">
      <c r="E4" s="1" t="s">
        <v>112</v>
      </c>
    </row>
    <row r="6" spans="1:6" ht="39" customHeight="1">
      <c r="A6" s="84" t="s">
        <v>25</v>
      </c>
      <c r="B6" s="84"/>
      <c r="C6" s="84"/>
      <c r="D6" s="84"/>
      <c r="E6" s="84"/>
      <c r="F6" s="84"/>
    </row>
    <row r="7" ht="21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3">
        <v>600</v>
      </c>
      <c r="B9" s="4"/>
      <c r="C9" s="5"/>
      <c r="D9" s="6" t="s">
        <v>107</v>
      </c>
      <c r="E9" s="7">
        <f>SUM(E11)</f>
        <v>200345</v>
      </c>
      <c r="F9" s="7">
        <v>0</v>
      </c>
    </row>
    <row r="10" spans="1:6" ht="15">
      <c r="A10" s="2"/>
      <c r="B10" s="2">
        <v>60095</v>
      </c>
      <c r="C10" s="2"/>
      <c r="D10" s="10" t="s">
        <v>6</v>
      </c>
      <c r="E10" s="11">
        <f>SUM(E9)</f>
        <v>200345</v>
      </c>
      <c r="F10" s="11"/>
    </row>
    <row r="11" spans="1:6" ht="15">
      <c r="A11" s="2"/>
      <c r="B11" s="2"/>
      <c r="C11" s="20" t="s">
        <v>20</v>
      </c>
      <c r="D11" s="13" t="s">
        <v>8</v>
      </c>
      <c r="E11" s="16">
        <v>200345</v>
      </c>
      <c r="F11" s="16">
        <v>0</v>
      </c>
    </row>
    <row r="12" spans="1:10" ht="22.5" customHeight="1">
      <c r="A12" s="3">
        <v>700</v>
      </c>
      <c r="B12" s="4"/>
      <c r="C12" s="5"/>
      <c r="D12" s="6" t="s">
        <v>7</v>
      </c>
      <c r="E12" s="7">
        <f>SUM(E15+E13)</f>
        <v>129306</v>
      </c>
      <c r="F12" s="7">
        <f>SUM(F15+F13)</f>
        <v>0</v>
      </c>
      <c r="I12" s="37"/>
      <c r="J12" s="37"/>
    </row>
    <row r="13" spans="1:10" ht="30" customHeight="1">
      <c r="A13" s="17"/>
      <c r="B13" s="9">
        <v>70004</v>
      </c>
      <c r="C13" s="18"/>
      <c r="D13" s="19" t="s">
        <v>47</v>
      </c>
      <c r="E13" s="11">
        <f>SUM(E14)</f>
        <v>15306</v>
      </c>
      <c r="F13" s="11">
        <f>SUM(F14)</f>
        <v>0</v>
      </c>
      <c r="I13" s="37"/>
      <c r="J13" s="37"/>
    </row>
    <row r="14" spans="1:10" ht="18" customHeight="1">
      <c r="A14" s="17"/>
      <c r="B14" s="22"/>
      <c r="C14" s="18">
        <v>4260</v>
      </c>
      <c r="D14" s="13" t="s">
        <v>46</v>
      </c>
      <c r="E14" s="16">
        <v>15306</v>
      </c>
      <c r="F14" s="16">
        <v>0</v>
      </c>
      <c r="I14" s="37"/>
      <c r="J14" s="37"/>
    </row>
    <row r="15" spans="1:6" s="23" customFormat="1" ht="20.25" customHeight="1">
      <c r="A15" s="17"/>
      <c r="B15" s="9">
        <v>70005</v>
      </c>
      <c r="C15" s="18"/>
      <c r="D15" s="19" t="s">
        <v>15</v>
      </c>
      <c r="E15" s="11">
        <f>SUM(E16:E17)</f>
        <v>114000</v>
      </c>
      <c r="F15" s="11">
        <f>SUM(F16:F17)</f>
        <v>0</v>
      </c>
    </row>
    <row r="16" spans="1:6" s="23" customFormat="1" ht="19.5" customHeight="1">
      <c r="A16" s="17"/>
      <c r="B16" s="9"/>
      <c r="C16" s="18">
        <v>4480</v>
      </c>
      <c r="D16" s="13" t="s">
        <v>30</v>
      </c>
      <c r="E16" s="16">
        <v>24000</v>
      </c>
      <c r="F16" s="16"/>
    </row>
    <row r="17" spans="1:6" s="23" customFormat="1" ht="27.75" customHeight="1">
      <c r="A17" s="17"/>
      <c r="B17" s="22"/>
      <c r="C17" s="18">
        <v>4520</v>
      </c>
      <c r="D17" s="13" t="s">
        <v>82</v>
      </c>
      <c r="E17" s="16">
        <v>90000</v>
      </c>
      <c r="F17" s="16">
        <v>0</v>
      </c>
    </row>
    <row r="18" spans="1:6" s="23" customFormat="1" ht="22.5" customHeight="1">
      <c r="A18" s="3">
        <v>710</v>
      </c>
      <c r="B18" s="4"/>
      <c r="C18" s="5"/>
      <c r="D18" s="6" t="s">
        <v>39</v>
      </c>
      <c r="E18" s="7">
        <f>SUM(E19)</f>
        <v>0</v>
      </c>
      <c r="F18" s="7">
        <f>SUM(F19)</f>
        <v>144775</v>
      </c>
    </row>
    <row r="19" spans="1:6" ht="22.5" customHeight="1">
      <c r="A19" s="8"/>
      <c r="B19" s="9">
        <v>71004</v>
      </c>
      <c r="C19" s="9"/>
      <c r="D19" s="10" t="s">
        <v>40</v>
      </c>
      <c r="E19" s="11">
        <f>SUM(E20:E20)</f>
        <v>0</v>
      </c>
      <c r="F19" s="11">
        <f>SUM(F20:F20)</f>
        <v>144775</v>
      </c>
    </row>
    <row r="20" spans="1:6" ht="18.75" customHeight="1">
      <c r="A20" s="8"/>
      <c r="B20" s="21"/>
      <c r="C20" s="9">
        <v>4300</v>
      </c>
      <c r="D20" s="13" t="s">
        <v>8</v>
      </c>
      <c r="E20" s="16">
        <v>0</v>
      </c>
      <c r="F20" s="16">
        <f>54775+90000</f>
        <v>144775</v>
      </c>
    </row>
    <row r="21" spans="1:6" ht="22.5" customHeight="1">
      <c r="A21" s="3">
        <v>801</v>
      </c>
      <c r="B21" s="4"/>
      <c r="C21" s="5"/>
      <c r="D21" s="6" t="s">
        <v>41</v>
      </c>
      <c r="E21" s="7">
        <f>SUM(E22)</f>
        <v>0</v>
      </c>
      <c r="F21" s="7">
        <f>SUM(F22+F30+F32+F37+F39+F41+F43)</f>
        <v>93470</v>
      </c>
    </row>
    <row r="22" spans="1:6" ht="22.5" customHeight="1">
      <c r="A22" s="8"/>
      <c r="B22" s="24">
        <v>80101</v>
      </c>
      <c r="C22" s="20"/>
      <c r="D22" s="19" t="s">
        <v>42</v>
      </c>
      <c r="E22" s="11">
        <f>SUM(E26:E26)</f>
        <v>0</v>
      </c>
      <c r="F22" s="11">
        <f>SUM(F23:F29)</f>
        <v>47200</v>
      </c>
    </row>
    <row r="23" spans="1:6" ht="19.5" customHeight="1">
      <c r="A23" s="8"/>
      <c r="B23" s="21"/>
      <c r="C23" s="20" t="s">
        <v>48</v>
      </c>
      <c r="D23" s="13" t="s">
        <v>53</v>
      </c>
      <c r="E23" s="11"/>
      <c r="F23" s="16">
        <v>1000</v>
      </c>
    </row>
    <row r="24" spans="1:6" ht="19.5" customHeight="1">
      <c r="A24" s="8"/>
      <c r="B24" s="21"/>
      <c r="C24" s="20" t="s">
        <v>49</v>
      </c>
      <c r="D24" s="13" t="s">
        <v>54</v>
      </c>
      <c r="E24" s="11"/>
      <c r="F24" s="16">
        <f>12500+4700</f>
        <v>17200</v>
      </c>
    </row>
    <row r="25" spans="1:6" ht="19.5" customHeight="1">
      <c r="A25" s="8"/>
      <c r="B25" s="21"/>
      <c r="C25" s="20" t="s">
        <v>50</v>
      </c>
      <c r="D25" s="13" t="s">
        <v>55</v>
      </c>
      <c r="E25" s="11"/>
      <c r="F25" s="16">
        <f>6500+5500</f>
        <v>12000</v>
      </c>
    </row>
    <row r="26" spans="1:6" ht="19.5" customHeight="1">
      <c r="A26" s="8"/>
      <c r="B26" s="12"/>
      <c r="C26" s="20" t="s">
        <v>19</v>
      </c>
      <c r="D26" s="13" t="s">
        <v>21</v>
      </c>
      <c r="E26" s="16"/>
      <c r="F26" s="16">
        <f>4000</f>
        <v>4000</v>
      </c>
    </row>
    <row r="27" spans="1:6" ht="19.5" customHeight="1">
      <c r="A27" s="8"/>
      <c r="B27" s="12"/>
      <c r="C27" s="20" t="s">
        <v>51</v>
      </c>
      <c r="D27" s="13" t="s">
        <v>59</v>
      </c>
      <c r="E27" s="16"/>
      <c r="F27" s="16">
        <f>1000+2000</f>
        <v>3000</v>
      </c>
    </row>
    <row r="28" spans="1:6" ht="19.5" customHeight="1">
      <c r="A28" s="8"/>
      <c r="B28" s="12"/>
      <c r="C28" s="20" t="s">
        <v>52</v>
      </c>
      <c r="D28" s="13" t="s">
        <v>56</v>
      </c>
      <c r="E28" s="16"/>
      <c r="F28" s="16">
        <v>5000</v>
      </c>
    </row>
    <row r="29" spans="1:6" ht="18.75" customHeight="1">
      <c r="A29" s="8"/>
      <c r="B29" s="12"/>
      <c r="C29" s="20" t="s">
        <v>20</v>
      </c>
      <c r="D29" s="13" t="s">
        <v>8</v>
      </c>
      <c r="E29" s="16"/>
      <c r="F29" s="16">
        <v>5000</v>
      </c>
    </row>
    <row r="30" spans="1:6" ht="29.25" customHeight="1">
      <c r="A30" s="8"/>
      <c r="B30" s="24">
        <v>80103</v>
      </c>
      <c r="C30" s="20"/>
      <c r="D30" s="19" t="s">
        <v>57</v>
      </c>
      <c r="E30" s="11">
        <f>SUM(E47:E47)</f>
        <v>0</v>
      </c>
      <c r="F30" s="11">
        <f>SUM(F31)</f>
        <v>1000</v>
      </c>
    </row>
    <row r="31" spans="1:6" ht="18.75" customHeight="1">
      <c r="A31" s="8"/>
      <c r="B31" s="21"/>
      <c r="C31" s="20" t="s">
        <v>51</v>
      </c>
      <c r="D31" s="13" t="s">
        <v>59</v>
      </c>
      <c r="E31" s="11"/>
      <c r="F31" s="16">
        <v>1000</v>
      </c>
    </row>
    <row r="32" spans="1:6" ht="21" customHeight="1">
      <c r="A32" s="8"/>
      <c r="B32" s="24">
        <v>80110</v>
      </c>
      <c r="C32" s="20"/>
      <c r="D32" s="19" t="s">
        <v>60</v>
      </c>
      <c r="E32" s="11"/>
      <c r="F32" s="11">
        <f>SUM(F33:F36)</f>
        <v>11870</v>
      </c>
    </row>
    <row r="33" spans="1:6" ht="18.75" customHeight="1">
      <c r="A33" s="8"/>
      <c r="B33" s="21"/>
      <c r="C33" s="20" t="s">
        <v>49</v>
      </c>
      <c r="D33" s="13" t="s">
        <v>54</v>
      </c>
      <c r="E33" s="11"/>
      <c r="F33" s="16">
        <v>4700</v>
      </c>
    </row>
    <row r="34" spans="1:6" ht="18.75" customHeight="1">
      <c r="A34" s="8"/>
      <c r="B34" s="21"/>
      <c r="C34" s="20" t="s">
        <v>50</v>
      </c>
      <c r="D34" s="13" t="s">
        <v>55</v>
      </c>
      <c r="E34" s="11"/>
      <c r="F34" s="16">
        <v>4900</v>
      </c>
    </row>
    <row r="35" spans="1:6" ht="18.75" customHeight="1">
      <c r="A35" s="8"/>
      <c r="B35" s="21"/>
      <c r="C35" s="20" t="s">
        <v>19</v>
      </c>
      <c r="D35" s="13" t="s">
        <v>21</v>
      </c>
      <c r="E35" s="11"/>
      <c r="F35" s="16">
        <v>770</v>
      </c>
    </row>
    <row r="36" spans="1:6" ht="18.75" customHeight="1">
      <c r="A36" s="8"/>
      <c r="B36" s="21"/>
      <c r="C36" s="20" t="s">
        <v>51</v>
      </c>
      <c r="D36" s="13" t="s">
        <v>59</v>
      </c>
      <c r="E36" s="11"/>
      <c r="F36" s="16">
        <v>1500</v>
      </c>
    </row>
    <row r="37" spans="1:6" ht="22.5" customHeight="1">
      <c r="A37" s="8"/>
      <c r="B37" s="24">
        <v>80113</v>
      </c>
      <c r="C37" s="20"/>
      <c r="D37" s="19" t="s">
        <v>58</v>
      </c>
      <c r="E37" s="11"/>
      <c r="F37" s="11">
        <f>SUM(F38)</f>
        <v>24000</v>
      </c>
    </row>
    <row r="38" spans="1:6" ht="18.75" customHeight="1">
      <c r="A38" s="8"/>
      <c r="B38" s="21"/>
      <c r="C38" s="20" t="s">
        <v>20</v>
      </c>
      <c r="D38" s="13" t="s">
        <v>8</v>
      </c>
      <c r="E38" s="16"/>
      <c r="F38" s="16">
        <f>4000+20000</f>
        <v>24000</v>
      </c>
    </row>
    <row r="39" spans="1:6" ht="22.5" customHeight="1">
      <c r="A39" s="8"/>
      <c r="B39" s="24">
        <v>80143</v>
      </c>
      <c r="C39" s="20"/>
      <c r="D39" s="19" t="s">
        <v>83</v>
      </c>
      <c r="E39" s="11"/>
      <c r="F39" s="11">
        <f>SUM(F40)</f>
        <v>700</v>
      </c>
    </row>
    <row r="40" spans="1:6" ht="18.75" customHeight="1">
      <c r="A40" s="8"/>
      <c r="B40" s="71"/>
      <c r="C40" s="20" t="s">
        <v>50</v>
      </c>
      <c r="D40" s="13" t="s">
        <v>55</v>
      </c>
      <c r="E40" s="11"/>
      <c r="F40" s="16">
        <v>700</v>
      </c>
    </row>
    <row r="41" spans="1:6" ht="22.5" customHeight="1">
      <c r="A41" s="8"/>
      <c r="B41" s="24">
        <v>80148</v>
      </c>
      <c r="C41" s="20"/>
      <c r="D41" s="19" t="s">
        <v>61</v>
      </c>
      <c r="E41" s="11"/>
      <c r="F41" s="11">
        <f>SUM(F42)</f>
        <v>5000</v>
      </c>
    </row>
    <row r="42" spans="1:6" ht="18.75" customHeight="1">
      <c r="A42" s="69"/>
      <c r="B42" s="79"/>
      <c r="C42" s="20" t="s">
        <v>19</v>
      </c>
      <c r="D42" s="13" t="s">
        <v>21</v>
      </c>
      <c r="E42" s="11"/>
      <c r="F42" s="16">
        <v>5000</v>
      </c>
    </row>
    <row r="43" spans="1:6" ht="18.75" customHeight="1">
      <c r="A43" s="70"/>
      <c r="B43" s="24">
        <v>80195</v>
      </c>
      <c r="C43" s="20"/>
      <c r="D43" s="19" t="s">
        <v>6</v>
      </c>
      <c r="E43" s="11">
        <f>SUM(E44)</f>
        <v>0</v>
      </c>
      <c r="F43" s="11">
        <f>SUM(F44)</f>
        <v>3700</v>
      </c>
    </row>
    <row r="44" spans="1:6" ht="18.75" customHeight="1">
      <c r="A44" s="69"/>
      <c r="B44" s="21"/>
      <c r="C44" s="20" t="s">
        <v>19</v>
      </c>
      <c r="D44" s="13" t="s">
        <v>21</v>
      </c>
      <c r="E44" s="11"/>
      <c r="F44" s="16">
        <v>3700</v>
      </c>
    </row>
    <row r="45" spans="1:6" ht="22.5" customHeight="1">
      <c r="A45" s="3">
        <v>851</v>
      </c>
      <c r="B45" s="4"/>
      <c r="C45" s="5"/>
      <c r="D45" s="6" t="s">
        <v>43</v>
      </c>
      <c r="E45" s="7">
        <f>SUM(E46)</f>
        <v>0</v>
      </c>
      <c r="F45" s="7">
        <f>SUM(F46)</f>
        <v>19100</v>
      </c>
    </row>
    <row r="46" spans="1:6" ht="22.5" customHeight="1">
      <c r="A46" s="17"/>
      <c r="B46" s="18">
        <v>85195</v>
      </c>
      <c r="C46" s="18"/>
      <c r="D46" s="10" t="s">
        <v>6</v>
      </c>
      <c r="E46" s="77">
        <f>SUM(E48)</f>
        <v>0</v>
      </c>
      <c r="F46" s="77">
        <f>SUM(F47:F48)</f>
        <v>19100</v>
      </c>
    </row>
    <row r="47" spans="1:6" ht="39" customHeight="1">
      <c r="A47" s="17"/>
      <c r="B47" s="78"/>
      <c r="C47" s="18">
        <v>2820</v>
      </c>
      <c r="D47" s="74" t="s">
        <v>81</v>
      </c>
      <c r="E47" s="16">
        <v>0</v>
      </c>
      <c r="F47" s="16">
        <v>7000</v>
      </c>
    </row>
    <row r="48" spans="1:6" ht="22.5" customHeight="1">
      <c r="A48" s="17"/>
      <c r="B48" s="42"/>
      <c r="C48" s="43" t="s">
        <v>44</v>
      </c>
      <c r="D48" s="44" t="s">
        <v>45</v>
      </c>
      <c r="E48" s="16">
        <v>0</v>
      </c>
      <c r="F48" s="16">
        <v>12100</v>
      </c>
    </row>
    <row r="49" spans="1:6" ht="22.5" customHeight="1">
      <c r="A49" s="45">
        <v>852</v>
      </c>
      <c r="B49" s="46"/>
      <c r="C49" s="47"/>
      <c r="D49" s="48" t="s">
        <v>62</v>
      </c>
      <c r="E49" s="49">
        <f>SUM(E50)</f>
        <v>5000</v>
      </c>
      <c r="F49" s="49">
        <f>SUM(F50)</f>
        <v>0</v>
      </c>
    </row>
    <row r="50" spans="1:6" ht="25.5" customHeight="1">
      <c r="A50" s="14"/>
      <c r="B50" s="9">
        <v>85206</v>
      </c>
      <c r="C50" s="9"/>
      <c r="D50" s="10" t="s">
        <v>63</v>
      </c>
      <c r="E50" s="26">
        <f>SUM(E51:E51)</f>
        <v>5000</v>
      </c>
      <c r="F50" s="26">
        <f>SUM(F51:F51)</f>
        <v>0</v>
      </c>
    </row>
    <row r="51" spans="1:6" ht="50.25" customHeight="1">
      <c r="A51" s="14"/>
      <c r="B51" s="21"/>
      <c r="C51" s="20" t="s">
        <v>64</v>
      </c>
      <c r="D51" s="76" t="s">
        <v>84</v>
      </c>
      <c r="E51" s="16">
        <v>5000</v>
      </c>
      <c r="F51" s="16">
        <v>0</v>
      </c>
    </row>
    <row r="52" spans="1:6" ht="30" customHeight="1">
      <c r="A52" s="45">
        <v>853</v>
      </c>
      <c r="B52" s="46"/>
      <c r="C52" s="47"/>
      <c r="D52" s="48" t="s">
        <v>71</v>
      </c>
      <c r="E52" s="57">
        <f>SUM(E53)</f>
        <v>111011.4</v>
      </c>
      <c r="F52" s="49">
        <f>SUM(F53)</f>
        <v>0</v>
      </c>
    </row>
    <row r="53" spans="1:6" ht="26.25" customHeight="1">
      <c r="A53" s="14"/>
      <c r="B53" s="9">
        <v>85395</v>
      </c>
      <c r="C53" s="9"/>
      <c r="D53" s="10" t="s">
        <v>6</v>
      </c>
      <c r="E53" s="51">
        <f>SUM(E54:E67)</f>
        <v>111011.4</v>
      </c>
      <c r="F53" s="26">
        <f>SUM(F54:F67)</f>
        <v>0</v>
      </c>
    </row>
    <row r="54" spans="1:6" ht="24" customHeight="1">
      <c r="A54" s="14"/>
      <c r="B54" s="21"/>
      <c r="C54" s="9">
        <v>4017</v>
      </c>
      <c r="D54" s="25" t="s">
        <v>54</v>
      </c>
      <c r="E54" s="58">
        <v>28047</v>
      </c>
      <c r="F54" s="28"/>
    </row>
    <row r="55" spans="1:6" ht="24" customHeight="1">
      <c r="A55" s="14"/>
      <c r="B55" s="21"/>
      <c r="C55" s="9">
        <v>4019</v>
      </c>
      <c r="D55" s="25" t="s">
        <v>54</v>
      </c>
      <c r="E55" s="58">
        <v>1563</v>
      </c>
      <c r="F55" s="28"/>
    </row>
    <row r="56" spans="1:6" ht="24" customHeight="1">
      <c r="A56" s="14"/>
      <c r="B56" s="21"/>
      <c r="C56" s="9">
        <v>4117</v>
      </c>
      <c r="D56" s="25" t="s">
        <v>74</v>
      </c>
      <c r="E56" s="58">
        <v>7329</v>
      </c>
      <c r="F56" s="28"/>
    </row>
    <row r="57" spans="1:6" ht="24" customHeight="1">
      <c r="A57" s="14"/>
      <c r="B57" s="21"/>
      <c r="C57" s="9">
        <v>4119</v>
      </c>
      <c r="D57" s="25" t="s">
        <v>74</v>
      </c>
      <c r="E57" s="58">
        <v>409</v>
      </c>
      <c r="F57" s="28"/>
    </row>
    <row r="58" spans="1:6" ht="24" customHeight="1">
      <c r="A58" s="14"/>
      <c r="B58" s="21"/>
      <c r="C58" s="9">
        <v>4127</v>
      </c>
      <c r="D58" s="25" t="s">
        <v>75</v>
      </c>
      <c r="E58" s="58">
        <v>1042</v>
      </c>
      <c r="F58" s="28"/>
    </row>
    <row r="59" spans="1:6" ht="24" customHeight="1">
      <c r="A59" s="14"/>
      <c r="B59" s="21"/>
      <c r="C59" s="9">
        <v>4129</v>
      </c>
      <c r="D59" s="25" t="s">
        <v>75</v>
      </c>
      <c r="E59" s="58">
        <v>58</v>
      </c>
      <c r="F59" s="28"/>
    </row>
    <row r="60" spans="1:6" ht="24" customHeight="1">
      <c r="A60" s="14"/>
      <c r="B60" s="21"/>
      <c r="C60" s="9">
        <v>4177</v>
      </c>
      <c r="D60" s="25" t="s">
        <v>76</v>
      </c>
      <c r="E60" s="58">
        <v>21504.15</v>
      </c>
      <c r="F60" s="28"/>
    </row>
    <row r="61" spans="1:6" ht="24" customHeight="1">
      <c r="A61" s="14"/>
      <c r="B61" s="21"/>
      <c r="C61" s="9">
        <v>4179</v>
      </c>
      <c r="D61" s="25" t="s">
        <v>76</v>
      </c>
      <c r="E61" s="58">
        <v>1195.85</v>
      </c>
      <c r="F61" s="28"/>
    </row>
    <row r="62" spans="1:6" ht="24" customHeight="1">
      <c r="A62" s="14"/>
      <c r="B62" s="21"/>
      <c r="C62" s="9">
        <v>4217</v>
      </c>
      <c r="D62" s="25" t="s">
        <v>21</v>
      </c>
      <c r="E62" s="58">
        <v>8301</v>
      </c>
      <c r="F62" s="28"/>
    </row>
    <row r="63" spans="1:6" ht="24" customHeight="1">
      <c r="A63" s="14"/>
      <c r="B63" s="21"/>
      <c r="C63" s="9">
        <v>4219</v>
      </c>
      <c r="D63" s="25" t="s">
        <v>21</v>
      </c>
      <c r="E63" s="58">
        <v>462.4</v>
      </c>
      <c r="F63" s="28"/>
    </row>
    <row r="64" spans="1:6" ht="24" customHeight="1">
      <c r="A64" s="14"/>
      <c r="B64" s="21"/>
      <c r="C64" s="9">
        <v>4307</v>
      </c>
      <c r="D64" s="25" t="s">
        <v>8</v>
      </c>
      <c r="E64" s="58">
        <v>38172</v>
      </c>
      <c r="F64" s="28"/>
    </row>
    <row r="65" spans="1:6" ht="24" customHeight="1">
      <c r="A65" s="14"/>
      <c r="B65" s="21"/>
      <c r="C65" s="9">
        <v>4309</v>
      </c>
      <c r="D65" s="25" t="s">
        <v>8</v>
      </c>
      <c r="E65" s="58">
        <v>2128</v>
      </c>
      <c r="F65" s="28"/>
    </row>
    <row r="66" spans="1:6" ht="24" customHeight="1">
      <c r="A66" s="14"/>
      <c r="B66" s="21"/>
      <c r="C66" s="20" t="s">
        <v>72</v>
      </c>
      <c r="D66" s="25" t="s">
        <v>77</v>
      </c>
      <c r="E66" s="59">
        <v>758</v>
      </c>
      <c r="F66" s="56"/>
    </row>
    <row r="67" spans="1:6" ht="24" customHeight="1">
      <c r="A67" s="14"/>
      <c r="B67" s="21"/>
      <c r="C67" s="20" t="s">
        <v>73</v>
      </c>
      <c r="D67" s="25" t="s">
        <v>77</v>
      </c>
      <c r="E67" s="65">
        <v>42</v>
      </c>
      <c r="F67" s="66"/>
    </row>
    <row r="68" spans="1:6" ht="27" customHeight="1">
      <c r="A68" s="3">
        <v>900</v>
      </c>
      <c r="B68" s="4"/>
      <c r="C68" s="5"/>
      <c r="D68" s="64" t="s">
        <v>13</v>
      </c>
      <c r="E68" s="67">
        <f>SUM(E71,E69)</f>
        <v>39306</v>
      </c>
      <c r="F68" s="67">
        <f>SUM(F71,F69)</f>
        <v>56406</v>
      </c>
    </row>
    <row r="69" spans="1:6" s="23" customFormat="1" ht="24" customHeight="1">
      <c r="A69" s="17"/>
      <c r="B69" s="18">
        <v>90003</v>
      </c>
      <c r="C69" s="18"/>
      <c r="D69" s="63" t="s">
        <v>22</v>
      </c>
      <c r="E69" s="32">
        <f>SUM(E70)</f>
        <v>39306</v>
      </c>
      <c r="F69" s="32">
        <f>SUM(F70)</f>
        <v>39306</v>
      </c>
    </row>
    <row r="70" spans="1:6" s="23" customFormat="1" ht="18.75" customHeight="1">
      <c r="A70" s="17"/>
      <c r="B70" s="22"/>
      <c r="C70" s="18">
        <v>4300</v>
      </c>
      <c r="D70" s="25" t="s">
        <v>8</v>
      </c>
      <c r="E70" s="72">
        <v>39306</v>
      </c>
      <c r="F70" s="72">
        <v>39306</v>
      </c>
    </row>
    <row r="71" spans="1:6" ht="24" customHeight="1">
      <c r="A71" s="14"/>
      <c r="B71" s="9">
        <v>90095</v>
      </c>
      <c r="C71" s="9"/>
      <c r="D71" s="10" t="s">
        <v>6</v>
      </c>
      <c r="E71" s="26">
        <f>SUM(E72:E74)</f>
        <v>0</v>
      </c>
      <c r="F71" s="26">
        <f>SUM(F72:F74)</f>
        <v>17100</v>
      </c>
    </row>
    <row r="72" spans="1:6" ht="18.75" customHeight="1">
      <c r="A72" s="8"/>
      <c r="B72" s="12"/>
      <c r="C72" s="20" t="s">
        <v>65</v>
      </c>
      <c r="D72" s="25" t="s">
        <v>46</v>
      </c>
      <c r="E72" s="29">
        <v>0</v>
      </c>
      <c r="F72" s="29">
        <v>9100</v>
      </c>
    </row>
    <row r="73" spans="1:6" ht="18.75" customHeight="1">
      <c r="A73" s="8"/>
      <c r="B73" s="12"/>
      <c r="C73" s="20" t="s">
        <v>52</v>
      </c>
      <c r="D73" s="25" t="s">
        <v>56</v>
      </c>
      <c r="E73" s="29">
        <v>0</v>
      </c>
      <c r="F73" s="29">
        <v>3000</v>
      </c>
    </row>
    <row r="74" spans="1:6" ht="18.75" customHeight="1">
      <c r="A74" s="69"/>
      <c r="B74" s="83"/>
      <c r="C74" s="20" t="s">
        <v>20</v>
      </c>
      <c r="D74" s="25" t="s">
        <v>8</v>
      </c>
      <c r="E74" s="72">
        <v>0</v>
      </c>
      <c r="F74" s="72">
        <v>5000</v>
      </c>
    </row>
    <row r="75" spans="1:6" ht="22.5" customHeight="1">
      <c r="A75" s="3">
        <v>926</v>
      </c>
      <c r="B75" s="4"/>
      <c r="C75" s="5"/>
      <c r="D75" s="6" t="s">
        <v>66</v>
      </c>
      <c r="E75" s="7">
        <f>SUM(E76)</f>
        <v>0</v>
      </c>
      <c r="F75" s="7">
        <f>SUM(F76)</f>
        <v>9100</v>
      </c>
    </row>
    <row r="76" spans="1:6" ht="18.75" customHeight="1">
      <c r="A76" s="68"/>
      <c r="B76" s="33">
        <v>92605</v>
      </c>
      <c r="C76" s="9"/>
      <c r="D76" s="10" t="s">
        <v>67</v>
      </c>
      <c r="E76" s="26">
        <f>SUM(E77:E78)</f>
        <v>0</v>
      </c>
      <c r="F76" s="26">
        <f>SUM(F77:F78)</f>
        <v>9100</v>
      </c>
    </row>
    <row r="77" spans="1:6" ht="25.5" customHeight="1">
      <c r="A77" s="34"/>
      <c r="B77" s="36"/>
      <c r="C77" s="35" t="s">
        <v>68</v>
      </c>
      <c r="D77" s="74" t="s">
        <v>81</v>
      </c>
      <c r="E77" s="30">
        <v>0</v>
      </c>
      <c r="F77" s="29">
        <f>2100+5000</f>
        <v>7100</v>
      </c>
    </row>
    <row r="78" spans="1:6" ht="27" customHeight="1">
      <c r="A78" s="34"/>
      <c r="B78" s="54"/>
      <c r="C78" s="35" t="s">
        <v>69</v>
      </c>
      <c r="D78" s="75" t="s">
        <v>70</v>
      </c>
      <c r="E78" s="30"/>
      <c r="F78" s="29">
        <v>2000</v>
      </c>
    </row>
    <row r="79" spans="1:9" ht="20.25" customHeight="1">
      <c r="A79" s="89" t="s">
        <v>27</v>
      </c>
      <c r="B79" s="90"/>
      <c r="C79" s="90"/>
      <c r="D79" s="91"/>
      <c r="E79" s="53">
        <f>SUM(E9+E12+E21+E49+E68+E75+E45+E18+E52)</f>
        <v>484968.4</v>
      </c>
      <c r="F79" s="53">
        <f>SUM(F12+F21+F49+F68+F75+F45+F18+F52)</f>
        <v>322851</v>
      </c>
      <c r="I79" s="62"/>
    </row>
  </sheetData>
  <sheetProtection selectLockedCells="1" selectUnlockedCells="1"/>
  <mergeCells count="2">
    <mergeCell ref="A6:F6"/>
    <mergeCell ref="A79:D79"/>
  </mergeCells>
  <printOptions/>
  <pageMargins left="0.4201388888888889" right="0.1701388888888889" top="0.4" bottom="0.45" header="0.3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18" sqref="D18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24</v>
      </c>
    </row>
    <row r="2" ht="15">
      <c r="E2" s="1" t="s">
        <v>111</v>
      </c>
    </row>
    <row r="3" ht="15">
      <c r="E3" s="1" t="s">
        <v>10</v>
      </c>
    </row>
    <row r="4" ht="15">
      <c r="E4" s="1" t="s">
        <v>112</v>
      </c>
    </row>
    <row r="5" ht="7.5" customHeight="1"/>
    <row r="6" spans="1:6" ht="15" customHeight="1">
      <c r="A6" s="84" t="s">
        <v>29</v>
      </c>
      <c r="B6" s="84"/>
      <c r="C6" s="84"/>
      <c r="D6" s="84"/>
      <c r="E6" s="84"/>
      <c r="F6" s="84"/>
    </row>
    <row r="7" ht="20.25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94" t="s">
        <v>17</v>
      </c>
      <c r="B9" s="95"/>
      <c r="C9" s="95"/>
      <c r="D9" s="95"/>
      <c r="E9" s="95"/>
      <c r="F9" s="96"/>
    </row>
    <row r="10" spans="1:6" ht="18" customHeight="1">
      <c r="A10" s="3">
        <v>600</v>
      </c>
      <c r="B10" s="4"/>
      <c r="C10" s="5"/>
      <c r="D10" s="6" t="s">
        <v>107</v>
      </c>
      <c r="E10" s="7">
        <f>SUM(E12)</f>
        <v>200345</v>
      </c>
      <c r="F10" s="7">
        <v>0</v>
      </c>
    </row>
    <row r="11" spans="1:6" ht="18" customHeight="1">
      <c r="A11" s="2"/>
      <c r="B11" s="2">
        <v>60095</v>
      </c>
      <c r="C11" s="2"/>
      <c r="D11" s="10" t="s">
        <v>6</v>
      </c>
      <c r="E11" s="11">
        <f>SUM(E10)</f>
        <v>200345</v>
      </c>
      <c r="F11" s="11"/>
    </row>
    <row r="12" spans="1:6" ht="18" customHeight="1">
      <c r="A12" s="2"/>
      <c r="B12" s="2"/>
      <c r="C12" s="20" t="s">
        <v>20</v>
      </c>
      <c r="D12" s="13" t="s">
        <v>8</v>
      </c>
      <c r="E12" s="16">
        <v>200345</v>
      </c>
      <c r="F12" s="16">
        <v>0</v>
      </c>
    </row>
    <row r="13" spans="1:10" ht="21.75" customHeight="1">
      <c r="A13" s="3">
        <v>700</v>
      </c>
      <c r="B13" s="4"/>
      <c r="C13" s="5"/>
      <c r="D13" s="6" t="s">
        <v>7</v>
      </c>
      <c r="E13" s="7">
        <f>SUM(E16+E14)</f>
        <v>129306</v>
      </c>
      <c r="F13" s="7">
        <f>SUM(F16)</f>
        <v>0</v>
      </c>
      <c r="I13" s="37"/>
      <c r="J13" s="37"/>
    </row>
    <row r="14" spans="1:10" ht="28.5" customHeight="1">
      <c r="A14" s="17"/>
      <c r="B14" s="9">
        <v>70004</v>
      </c>
      <c r="C14" s="18"/>
      <c r="D14" s="19" t="s">
        <v>47</v>
      </c>
      <c r="E14" s="11">
        <f>SUM(E15)</f>
        <v>15306</v>
      </c>
      <c r="F14" s="11">
        <f>SUM(F15)</f>
        <v>0</v>
      </c>
      <c r="I14" s="37"/>
      <c r="J14" s="37"/>
    </row>
    <row r="15" spans="1:10" ht="18" customHeight="1">
      <c r="A15" s="17"/>
      <c r="B15" s="22"/>
      <c r="C15" s="18">
        <v>4260</v>
      </c>
      <c r="D15" s="13" t="s">
        <v>46</v>
      </c>
      <c r="E15" s="16">
        <v>15306</v>
      </c>
      <c r="F15" s="16"/>
      <c r="I15" s="37"/>
      <c r="J15" s="37"/>
    </row>
    <row r="16" spans="1:6" s="23" customFormat="1" ht="19.5" customHeight="1">
      <c r="A16" s="17"/>
      <c r="B16" s="18">
        <v>70005</v>
      </c>
      <c r="C16" s="18"/>
      <c r="D16" s="10" t="s">
        <v>15</v>
      </c>
      <c r="E16" s="41">
        <f>SUM(E17:E18)</f>
        <v>114000</v>
      </c>
      <c r="F16" s="41">
        <f>SUM(F17:F18)</f>
        <v>0</v>
      </c>
    </row>
    <row r="17" spans="1:6" s="23" customFormat="1" ht="18" customHeight="1">
      <c r="A17" s="17"/>
      <c r="B17" s="42"/>
      <c r="C17" s="43" t="s">
        <v>28</v>
      </c>
      <c r="D17" s="44" t="s">
        <v>30</v>
      </c>
      <c r="E17" s="16">
        <v>24000</v>
      </c>
      <c r="F17" s="16"/>
    </row>
    <row r="18" spans="1:6" s="23" customFormat="1" ht="28.5" customHeight="1">
      <c r="A18" s="17"/>
      <c r="B18" s="22"/>
      <c r="C18" s="18">
        <v>4520</v>
      </c>
      <c r="D18" s="13" t="s">
        <v>82</v>
      </c>
      <c r="E18" s="16">
        <v>90000</v>
      </c>
      <c r="F18" s="16"/>
    </row>
    <row r="19" spans="1:6" ht="22.5" customHeight="1">
      <c r="A19" s="3">
        <v>710</v>
      </c>
      <c r="B19" s="4"/>
      <c r="C19" s="5"/>
      <c r="D19" s="6" t="s">
        <v>39</v>
      </c>
      <c r="E19" s="7">
        <f>SUM(E20)</f>
        <v>0</v>
      </c>
      <c r="F19" s="7">
        <f>SUM(F20)</f>
        <v>144775</v>
      </c>
    </row>
    <row r="20" spans="1:6" ht="19.5" customHeight="1">
      <c r="A20" s="8"/>
      <c r="B20" s="9">
        <v>71004</v>
      </c>
      <c r="C20" s="9"/>
      <c r="D20" s="10" t="s">
        <v>40</v>
      </c>
      <c r="E20" s="11">
        <f>SUM(E21:E21)</f>
        <v>0</v>
      </c>
      <c r="F20" s="11">
        <f>SUM(F21:F21)</f>
        <v>144775</v>
      </c>
    </row>
    <row r="21" spans="1:6" ht="18" customHeight="1">
      <c r="A21" s="8"/>
      <c r="B21" s="21"/>
      <c r="C21" s="9">
        <v>4300</v>
      </c>
      <c r="D21" s="13" t="s">
        <v>8</v>
      </c>
      <c r="E21" s="16">
        <v>0</v>
      </c>
      <c r="F21" s="16">
        <f>54775+90000</f>
        <v>144775</v>
      </c>
    </row>
    <row r="22" spans="1:6" ht="22.5" customHeight="1">
      <c r="A22" s="3">
        <v>801</v>
      </c>
      <c r="B22" s="4"/>
      <c r="C22" s="5"/>
      <c r="D22" s="6" t="s">
        <v>41</v>
      </c>
      <c r="E22" s="7">
        <f>SUM(E23)</f>
        <v>0</v>
      </c>
      <c r="F22" s="7">
        <f>SUM(F23)</f>
        <v>3700</v>
      </c>
    </row>
    <row r="23" spans="1:6" ht="22.5" customHeight="1">
      <c r="A23" s="8"/>
      <c r="B23" s="24">
        <v>80195</v>
      </c>
      <c r="C23" s="20"/>
      <c r="D23" s="19" t="s">
        <v>6</v>
      </c>
      <c r="E23" s="11">
        <f>SUM(E24)</f>
        <v>0</v>
      </c>
      <c r="F23" s="11">
        <f>SUM(F24)</f>
        <v>3700</v>
      </c>
    </row>
    <row r="24" spans="1:6" ht="17.25" customHeight="1">
      <c r="A24" s="8"/>
      <c r="B24" s="21"/>
      <c r="C24" s="20" t="s">
        <v>19</v>
      </c>
      <c r="D24" s="13" t="s">
        <v>21</v>
      </c>
      <c r="E24" s="11"/>
      <c r="F24" s="16">
        <v>3700</v>
      </c>
    </row>
    <row r="25" spans="1:6" ht="18" customHeight="1">
      <c r="A25" s="3">
        <v>851</v>
      </c>
      <c r="B25" s="4"/>
      <c r="C25" s="5"/>
      <c r="D25" s="6" t="s">
        <v>43</v>
      </c>
      <c r="E25" s="7">
        <f>SUM(E26)</f>
        <v>0</v>
      </c>
      <c r="F25" s="7">
        <f>SUM(F26)</f>
        <v>12100</v>
      </c>
    </row>
    <row r="26" spans="1:6" ht="18.75" customHeight="1">
      <c r="A26" s="17"/>
      <c r="B26" s="18">
        <v>85195</v>
      </c>
      <c r="C26" s="18"/>
      <c r="D26" s="10" t="s">
        <v>6</v>
      </c>
      <c r="E26" s="41">
        <f>SUM(E27)</f>
        <v>0</v>
      </c>
      <c r="F26" s="41">
        <f>SUM(F27)</f>
        <v>12100</v>
      </c>
    </row>
    <row r="27" spans="1:6" ht="18" customHeight="1">
      <c r="A27" s="17"/>
      <c r="B27" s="42"/>
      <c r="C27" s="43" t="s">
        <v>44</v>
      </c>
      <c r="D27" s="44" t="s">
        <v>45</v>
      </c>
      <c r="E27" s="16">
        <v>0</v>
      </c>
      <c r="F27" s="16">
        <v>12100</v>
      </c>
    </row>
    <row r="28" spans="1:6" ht="18" customHeight="1">
      <c r="A28" s="45">
        <v>852</v>
      </c>
      <c r="B28" s="46"/>
      <c r="C28" s="47"/>
      <c r="D28" s="48" t="s">
        <v>62</v>
      </c>
      <c r="E28" s="49">
        <f>SUM(E29)</f>
        <v>5000</v>
      </c>
      <c r="F28" s="49">
        <f>SUM(F29)</f>
        <v>0</v>
      </c>
    </row>
    <row r="29" spans="1:6" ht="18" customHeight="1">
      <c r="A29" s="14"/>
      <c r="B29" s="9">
        <v>85206</v>
      </c>
      <c r="C29" s="9"/>
      <c r="D29" s="10" t="s">
        <v>63</v>
      </c>
      <c r="E29" s="26">
        <f>SUM(E30:E30)</f>
        <v>5000</v>
      </c>
      <c r="F29" s="26">
        <f>SUM(F30:F30)</f>
        <v>0</v>
      </c>
    </row>
    <row r="30" spans="1:6" ht="61.5" customHeight="1">
      <c r="A30" s="14"/>
      <c r="B30" s="21"/>
      <c r="C30" s="20" t="s">
        <v>64</v>
      </c>
      <c r="D30" s="73" t="s">
        <v>96</v>
      </c>
      <c r="E30" s="16">
        <v>5000</v>
      </c>
      <c r="F30" s="16">
        <v>0</v>
      </c>
    </row>
    <row r="31" spans="1:6" ht="31.5" customHeight="1">
      <c r="A31" s="3">
        <v>900</v>
      </c>
      <c r="B31" s="4"/>
      <c r="C31" s="5"/>
      <c r="D31" s="6" t="s">
        <v>13</v>
      </c>
      <c r="E31" s="27">
        <f>SUM(,E34,E32)</f>
        <v>39306</v>
      </c>
      <c r="F31" s="27">
        <f>SUM(,F34,F32)</f>
        <v>56406</v>
      </c>
    </row>
    <row r="32" spans="1:6" s="23" customFormat="1" ht="31.5" customHeight="1">
      <c r="A32" s="17"/>
      <c r="B32" s="18">
        <v>90003</v>
      </c>
      <c r="C32" s="18"/>
      <c r="D32" s="10" t="s">
        <v>97</v>
      </c>
      <c r="E32" s="32">
        <f>SUM(E33)</f>
        <v>39306</v>
      </c>
      <c r="F32" s="32">
        <f>SUM(F33)</f>
        <v>39306</v>
      </c>
    </row>
    <row r="33" spans="1:6" s="23" customFormat="1" ht="20.25" customHeight="1">
      <c r="A33" s="17"/>
      <c r="B33" s="22"/>
      <c r="C33" s="18">
        <v>4300</v>
      </c>
      <c r="D33" s="25" t="s">
        <v>8</v>
      </c>
      <c r="E33" s="29">
        <v>39306</v>
      </c>
      <c r="F33" s="29">
        <v>39306</v>
      </c>
    </row>
    <row r="34" spans="1:6" ht="27.75" customHeight="1">
      <c r="A34" s="8"/>
      <c r="B34" s="9">
        <v>90095</v>
      </c>
      <c r="C34" s="9"/>
      <c r="D34" s="10" t="s">
        <v>6</v>
      </c>
      <c r="E34" s="32">
        <f>SUM(E35:E37)</f>
        <v>0</v>
      </c>
      <c r="F34" s="32">
        <f>SUM(F35:F37)</f>
        <v>17100</v>
      </c>
    </row>
    <row r="35" spans="1:6" ht="18" customHeight="1">
      <c r="A35" s="8"/>
      <c r="B35" s="21"/>
      <c r="C35" s="20" t="s">
        <v>65</v>
      </c>
      <c r="D35" s="25" t="s">
        <v>46</v>
      </c>
      <c r="E35" s="29">
        <v>0</v>
      </c>
      <c r="F35" s="29">
        <v>9100</v>
      </c>
    </row>
    <row r="36" spans="1:6" ht="18" customHeight="1">
      <c r="A36" s="8"/>
      <c r="B36" s="21"/>
      <c r="C36" s="20" t="s">
        <v>52</v>
      </c>
      <c r="D36" s="25" t="s">
        <v>56</v>
      </c>
      <c r="E36" s="29">
        <v>0</v>
      </c>
      <c r="F36" s="29">
        <v>3000</v>
      </c>
    </row>
    <row r="37" spans="1:6" ht="18" customHeight="1">
      <c r="A37" s="8"/>
      <c r="B37" s="12"/>
      <c r="C37" s="20" t="s">
        <v>20</v>
      </c>
      <c r="D37" s="25" t="s">
        <v>8</v>
      </c>
      <c r="E37" s="29">
        <v>0</v>
      </c>
      <c r="F37" s="29">
        <v>5000</v>
      </c>
    </row>
    <row r="38" spans="1:6" ht="28.5" customHeight="1">
      <c r="A38" s="3">
        <v>926</v>
      </c>
      <c r="B38" s="4"/>
      <c r="C38" s="5"/>
      <c r="D38" s="6" t="s">
        <v>66</v>
      </c>
      <c r="E38" s="27">
        <f>SUM(E39)</f>
        <v>0</v>
      </c>
      <c r="F38" s="27">
        <f>SUM(F39)</f>
        <v>9100</v>
      </c>
    </row>
    <row r="39" spans="1:6" ht="18.75" customHeight="1">
      <c r="A39" s="14"/>
      <c r="B39" s="9">
        <v>92605</v>
      </c>
      <c r="C39" s="9"/>
      <c r="D39" s="10" t="s">
        <v>67</v>
      </c>
      <c r="E39" s="11">
        <f>SUM(E40:E41)</f>
        <v>0</v>
      </c>
      <c r="F39" s="11">
        <f>SUM(F40:F41)</f>
        <v>9100</v>
      </c>
    </row>
    <row r="40" spans="1:6" ht="37.5" customHeight="1">
      <c r="A40" s="61"/>
      <c r="B40" s="80"/>
      <c r="C40" s="35" t="s">
        <v>68</v>
      </c>
      <c r="D40" s="74" t="s">
        <v>81</v>
      </c>
      <c r="E40" s="81"/>
      <c r="F40" s="82">
        <f>2100+5000</f>
        <v>7100</v>
      </c>
    </row>
    <row r="41" spans="1:6" ht="23.25" customHeight="1">
      <c r="A41" s="34"/>
      <c r="B41" s="54"/>
      <c r="C41" s="35" t="s">
        <v>69</v>
      </c>
      <c r="D41" s="75" t="s">
        <v>70</v>
      </c>
      <c r="E41" s="30">
        <v>0</v>
      </c>
      <c r="F41" s="30">
        <v>2000</v>
      </c>
    </row>
    <row r="42" spans="1:8" ht="20.25" customHeight="1">
      <c r="A42" s="89" t="s">
        <v>27</v>
      </c>
      <c r="B42" s="92"/>
      <c r="C42" s="92"/>
      <c r="D42" s="93"/>
      <c r="E42" s="31">
        <f>SUM(E10+E13+E22+E31+E38+E25+E28+E19)</f>
        <v>373957</v>
      </c>
      <c r="F42" s="31">
        <f>SUM(F13+F22+F31+F38+F25+F28+F19)</f>
        <v>226081</v>
      </c>
      <c r="H42" s="37"/>
    </row>
    <row r="44" ht="15">
      <c r="A44" s="1" t="s">
        <v>109</v>
      </c>
    </row>
    <row r="45" ht="10.5" customHeight="1"/>
    <row r="46" ht="15">
      <c r="A46" s="1" t="s">
        <v>110</v>
      </c>
    </row>
  </sheetData>
  <sheetProtection selectLockedCells="1" selectUnlockedCells="1"/>
  <mergeCells count="3">
    <mergeCell ref="A6:F6"/>
    <mergeCell ref="A42:D42"/>
    <mergeCell ref="A9:F9"/>
  </mergeCells>
  <printOptions/>
  <pageMargins left="0.4201388888888889" right="0.1701388888888889" top="0.74" bottom="0.68" header="0.3" footer="0.2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7" sqref="D7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85</v>
      </c>
    </row>
    <row r="2" ht="15">
      <c r="E2" s="1" t="s">
        <v>114</v>
      </c>
    </row>
    <row r="3" ht="15">
      <c r="E3" s="1" t="s">
        <v>10</v>
      </c>
    </row>
    <row r="4" ht="15">
      <c r="E4" s="1" t="s">
        <v>115</v>
      </c>
    </row>
    <row r="5" ht="7.5" customHeight="1"/>
    <row r="6" spans="1:6" ht="19.5" customHeight="1">
      <c r="A6" s="84" t="s">
        <v>91</v>
      </c>
      <c r="B6" s="84"/>
      <c r="C6" s="84"/>
      <c r="D6" s="84"/>
      <c r="E6" s="84"/>
      <c r="F6" s="84"/>
    </row>
    <row r="7" ht="12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94" t="s">
        <v>78</v>
      </c>
      <c r="B9" s="95"/>
      <c r="C9" s="95"/>
      <c r="D9" s="95"/>
      <c r="E9" s="95"/>
      <c r="F9" s="96"/>
    </row>
    <row r="10" spans="1:6" ht="18" customHeight="1">
      <c r="A10" s="45">
        <v>851</v>
      </c>
      <c r="B10" s="46"/>
      <c r="C10" s="47"/>
      <c r="D10" s="6" t="s">
        <v>43</v>
      </c>
      <c r="E10" s="49">
        <f>SUM(E11)</f>
        <v>0</v>
      </c>
      <c r="F10" s="49">
        <f>SUM(F11)</f>
        <v>7000</v>
      </c>
    </row>
    <row r="11" spans="1:6" ht="18" customHeight="1">
      <c r="A11" s="14"/>
      <c r="B11" s="9">
        <v>85195</v>
      </c>
      <c r="C11" s="9"/>
      <c r="D11" s="10" t="s">
        <v>6</v>
      </c>
      <c r="E11" s="26">
        <f>SUM(E12:E12)</f>
        <v>0</v>
      </c>
      <c r="F11" s="26">
        <f>SUM(F12:F12)</f>
        <v>7000</v>
      </c>
    </row>
    <row r="12" spans="1:6" ht="45" customHeight="1">
      <c r="A12" s="14"/>
      <c r="B12" s="21"/>
      <c r="C12" s="18">
        <v>2820</v>
      </c>
      <c r="D12" s="44" t="s">
        <v>81</v>
      </c>
      <c r="E12" s="16">
        <v>0</v>
      </c>
      <c r="F12" s="16">
        <v>7000</v>
      </c>
    </row>
    <row r="13" spans="1:6" ht="31.5" customHeight="1">
      <c r="A13" s="45">
        <v>853</v>
      </c>
      <c r="B13" s="46"/>
      <c r="C13" s="47"/>
      <c r="D13" s="48" t="s">
        <v>71</v>
      </c>
      <c r="E13" s="57">
        <f>SUM(E14)</f>
        <v>111011.4</v>
      </c>
      <c r="F13" s="49">
        <f>SUM(F14)</f>
        <v>0</v>
      </c>
    </row>
    <row r="14" spans="1:6" ht="27.75" customHeight="1">
      <c r="A14" s="14"/>
      <c r="B14" s="9">
        <v>85395</v>
      </c>
      <c r="C14" s="9"/>
      <c r="D14" s="10" t="s">
        <v>6</v>
      </c>
      <c r="E14" s="51">
        <f>SUM(E15:E28)</f>
        <v>111011.4</v>
      </c>
      <c r="F14" s="26">
        <f>SUM(F15:F28)</f>
        <v>0</v>
      </c>
    </row>
    <row r="15" spans="1:6" ht="18" customHeight="1">
      <c r="A15" s="14"/>
      <c r="B15" s="21"/>
      <c r="C15" s="9">
        <v>4017</v>
      </c>
      <c r="D15" s="25" t="s">
        <v>54</v>
      </c>
      <c r="E15" s="58">
        <v>28047</v>
      </c>
      <c r="F15" s="28"/>
    </row>
    <row r="16" spans="1:6" ht="18" customHeight="1">
      <c r="A16" s="14"/>
      <c r="B16" s="21"/>
      <c r="C16" s="9">
        <v>4019</v>
      </c>
      <c r="D16" s="25" t="s">
        <v>54</v>
      </c>
      <c r="E16" s="58">
        <v>1563</v>
      </c>
      <c r="F16" s="28"/>
    </row>
    <row r="17" spans="1:6" ht="18" customHeight="1">
      <c r="A17" s="14"/>
      <c r="B17" s="21"/>
      <c r="C17" s="9">
        <v>4117</v>
      </c>
      <c r="D17" s="25" t="s">
        <v>74</v>
      </c>
      <c r="E17" s="58">
        <v>7329</v>
      </c>
      <c r="F17" s="28"/>
    </row>
    <row r="18" spans="1:6" ht="18" customHeight="1">
      <c r="A18" s="14"/>
      <c r="B18" s="21"/>
      <c r="C18" s="9">
        <v>4119</v>
      </c>
      <c r="D18" s="25" t="s">
        <v>74</v>
      </c>
      <c r="E18" s="58">
        <v>409</v>
      </c>
      <c r="F18" s="28"/>
    </row>
    <row r="19" spans="1:6" ht="18" customHeight="1">
      <c r="A19" s="14"/>
      <c r="B19" s="21"/>
      <c r="C19" s="9">
        <v>4127</v>
      </c>
      <c r="D19" s="25" t="s">
        <v>75</v>
      </c>
      <c r="E19" s="58">
        <v>1042</v>
      </c>
      <c r="F19" s="28"/>
    </row>
    <row r="20" spans="1:6" ht="18" customHeight="1">
      <c r="A20" s="14"/>
      <c r="B20" s="21"/>
      <c r="C20" s="9">
        <v>4129</v>
      </c>
      <c r="D20" s="25" t="s">
        <v>75</v>
      </c>
      <c r="E20" s="58">
        <v>58</v>
      </c>
      <c r="F20" s="28"/>
    </row>
    <row r="21" spans="1:6" ht="18" customHeight="1">
      <c r="A21" s="14"/>
      <c r="B21" s="21"/>
      <c r="C21" s="9">
        <v>4177</v>
      </c>
      <c r="D21" s="25" t="s">
        <v>76</v>
      </c>
      <c r="E21" s="58">
        <v>21504.15</v>
      </c>
      <c r="F21" s="28"/>
    </row>
    <row r="22" spans="1:6" ht="18" customHeight="1">
      <c r="A22" s="14"/>
      <c r="B22" s="21"/>
      <c r="C22" s="9">
        <v>4179</v>
      </c>
      <c r="D22" s="25" t="s">
        <v>76</v>
      </c>
      <c r="E22" s="58">
        <v>1195.85</v>
      </c>
      <c r="F22" s="28"/>
    </row>
    <row r="23" spans="1:6" ht="18" customHeight="1">
      <c r="A23" s="14"/>
      <c r="B23" s="21"/>
      <c r="C23" s="9">
        <v>4217</v>
      </c>
      <c r="D23" s="25" t="s">
        <v>21</v>
      </c>
      <c r="E23" s="58">
        <v>8301</v>
      </c>
      <c r="F23" s="28"/>
    </row>
    <row r="24" spans="1:6" ht="18" customHeight="1">
      <c r="A24" s="14"/>
      <c r="B24" s="21"/>
      <c r="C24" s="9">
        <v>4219</v>
      </c>
      <c r="D24" s="25" t="s">
        <v>21</v>
      </c>
      <c r="E24" s="58">
        <v>462.4</v>
      </c>
      <c r="F24" s="28"/>
    </row>
    <row r="25" spans="1:6" ht="18" customHeight="1">
      <c r="A25" s="14"/>
      <c r="B25" s="21"/>
      <c r="C25" s="9">
        <v>4307</v>
      </c>
      <c r="D25" s="25" t="s">
        <v>8</v>
      </c>
      <c r="E25" s="58">
        <v>38172</v>
      </c>
      <c r="F25" s="28"/>
    </row>
    <row r="26" spans="1:6" ht="18" customHeight="1">
      <c r="A26" s="14"/>
      <c r="B26" s="21"/>
      <c r="C26" s="9">
        <v>4309</v>
      </c>
      <c r="D26" s="25" t="s">
        <v>8</v>
      </c>
      <c r="E26" s="58">
        <v>2128</v>
      </c>
      <c r="F26" s="28"/>
    </row>
    <row r="27" spans="1:6" ht="18" customHeight="1">
      <c r="A27" s="14"/>
      <c r="B27" s="21"/>
      <c r="C27" s="20" t="s">
        <v>72</v>
      </c>
      <c r="D27" s="25" t="s">
        <v>77</v>
      </c>
      <c r="E27" s="59">
        <v>758</v>
      </c>
      <c r="F27" s="56"/>
    </row>
    <row r="28" spans="1:6" ht="18" customHeight="1">
      <c r="A28" s="14"/>
      <c r="B28" s="21"/>
      <c r="C28" s="20" t="s">
        <v>73</v>
      </c>
      <c r="D28" s="25" t="s">
        <v>77</v>
      </c>
      <c r="E28" s="60">
        <v>42</v>
      </c>
      <c r="F28" s="55"/>
    </row>
    <row r="29" spans="1:8" ht="20.25" customHeight="1">
      <c r="A29" s="89" t="s">
        <v>27</v>
      </c>
      <c r="B29" s="92"/>
      <c r="C29" s="92"/>
      <c r="D29" s="93"/>
      <c r="E29" s="53">
        <f>SUM(E10+E13)</f>
        <v>111011.4</v>
      </c>
      <c r="F29" s="53">
        <f>SUM(F10+F13)</f>
        <v>7000</v>
      </c>
      <c r="H29" s="37"/>
    </row>
    <row r="31" ht="15">
      <c r="A31" s="1" t="s">
        <v>98</v>
      </c>
    </row>
    <row r="33" ht="15">
      <c r="A33" s="1" t="s">
        <v>99</v>
      </c>
    </row>
    <row r="34" ht="15">
      <c r="A34" s="1" t="s">
        <v>105</v>
      </c>
    </row>
  </sheetData>
  <sheetProtection selectLockedCells="1" selectUnlockedCells="1"/>
  <mergeCells count="3">
    <mergeCell ref="A6:F6"/>
    <mergeCell ref="A9:F9"/>
    <mergeCell ref="A29:D29"/>
  </mergeCells>
  <printOptions/>
  <pageMargins left="0.4201388888888889" right="0.1701388888888889" top="0.5" bottom="0.42" header="0.3" footer="0.2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9" sqref="G19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88</v>
      </c>
    </row>
    <row r="2" ht="15">
      <c r="E2" s="1" t="s">
        <v>114</v>
      </c>
    </row>
    <row r="3" ht="15">
      <c r="E3" s="1" t="s">
        <v>10</v>
      </c>
    </row>
    <row r="4" ht="15">
      <c r="E4" s="1" t="s">
        <v>112</v>
      </c>
    </row>
    <row r="5" ht="7.5" customHeight="1"/>
    <row r="6" spans="1:6" ht="19.5" customHeight="1">
      <c r="A6" s="84" t="s">
        <v>92</v>
      </c>
      <c r="B6" s="84"/>
      <c r="C6" s="84"/>
      <c r="D6" s="84"/>
      <c r="E6" s="84"/>
      <c r="F6" s="84"/>
    </row>
    <row r="7" ht="12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94" t="s">
        <v>86</v>
      </c>
      <c r="B9" s="95"/>
      <c r="C9" s="95"/>
      <c r="D9" s="95"/>
      <c r="E9" s="95"/>
      <c r="F9" s="96"/>
    </row>
    <row r="10" spans="1:6" ht="18" customHeight="1">
      <c r="A10" s="3">
        <v>801</v>
      </c>
      <c r="B10" s="4"/>
      <c r="C10" s="5"/>
      <c r="D10" s="6" t="s">
        <v>41</v>
      </c>
      <c r="E10" s="7">
        <f>SUM(E11)</f>
        <v>0</v>
      </c>
      <c r="F10" s="7">
        <f>SUM(F11+F19+F21)</f>
        <v>40000</v>
      </c>
    </row>
    <row r="11" spans="1:6" ht="20.25" customHeight="1">
      <c r="A11" s="8"/>
      <c r="B11" s="24">
        <v>80101</v>
      </c>
      <c r="C11" s="20"/>
      <c r="D11" s="19" t="s">
        <v>42</v>
      </c>
      <c r="E11" s="11">
        <f>SUM(E15:E15)</f>
        <v>0</v>
      </c>
      <c r="F11" s="11">
        <f>SUM(F12:F18)</f>
        <v>35000</v>
      </c>
    </row>
    <row r="12" spans="1:6" ht="18" customHeight="1">
      <c r="A12" s="8"/>
      <c r="B12" s="21"/>
      <c r="C12" s="20" t="s">
        <v>48</v>
      </c>
      <c r="D12" s="13" t="s">
        <v>53</v>
      </c>
      <c r="E12" s="11"/>
      <c r="F12" s="16">
        <v>1000</v>
      </c>
    </row>
    <row r="13" spans="1:6" ht="18" customHeight="1">
      <c r="A13" s="8"/>
      <c r="B13" s="21"/>
      <c r="C13" s="20" t="s">
        <v>49</v>
      </c>
      <c r="D13" s="13" t="s">
        <v>54</v>
      </c>
      <c r="E13" s="11"/>
      <c r="F13" s="16">
        <v>12500</v>
      </c>
    </row>
    <row r="14" spans="1:6" ht="18" customHeight="1">
      <c r="A14" s="8"/>
      <c r="B14" s="21"/>
      <c r="C14" s="20" t="s">
        <v>50</v>
      </c>
      <c r="D14" s="13" t="s">
        <v>55</v>
      </c>
      <c r="E14" s="11"/>
      <c r="F14" s="16">
        <v>6500</v>
      </c>
    </row>
    <row r="15" spans="1:6" ht="18" customHeight="1">
      <c r="A15" s="8"/>
      <c r="B15" s="12"/>
      <c r="C15" s="20" t="s">
        <v>19</v>
      </c>
      <c r="D15" s="13" t="s">
        <v>21</v>
      </c>
      <c r="E15" s="16"/>
      <c r="F15" s="16">
        <v>4000</v>
      </c>
    </row>
    <row r="16" spans="1:6" ht="18" customHeight="1">
      <c r="A16" s="8"/>
      <c r="B16" s="12"/>
      <c r="C16" s="20" t="s">
        <v>51</v>
      </c>
      <c r="D16" s="13" t="s">
        <v>59</v>
      </c>
      <c r="E16" s="16"/>
      <c r="F16" s="16">
        <v>1000</v>
      </c>
    </row>
    <row r="17" spans="1:6" ht="18" customHeight="1">
      <c r="A17" s="8"/>
      <c r="B17" s="12"/>
      <c r="C17" s="20" t="s">
        <v>52</v>
      </c>
      <c r="D17" s="13" t="s">
        <v>56</v>
      </c>
      <c r="E17" s="16"/>
      <c r="F17" s="16">
        <v>5000</v>
      </c>
    </row>
    <row r="18" spans="1:6" ht="18" customHeight="1">
      <c r="A18" s="8"/>
      <c r="B18" s="12"/>
      <c r="C18" s="20" t="s">
        <v>20</v>
      </c>
      <c r="D18" s="13" t="s">
        <v>8</v>
      </c>
      <c r="E18" s="16"/>
      <c r="F18" s="16">
        <v>5000</v>
      </c>
    </row>
    <row r="19" spans="1:6" ht="27" customHeight="1">
      <c r="A19" s="14"/>
      <c r="B19" s="24">
        <v>80103</v>
      </c>
      <c r="C19" s="20"/>
      <c r="D19" s="19" t="s">
        <v>57</v>
      </c>
      <c r="E19" s="11">
        <f>SUM(E20)</f>
        <v>0</v>
      </c>
      <c r="F19" s="11">
        <f>SUM(F20)</f>
        <v>1000</v>
      </c>
    </row>
    <row r="20" spans="1:6" ht="18" customHeight="1">
      <c r="A20" s="14"/>
      <c r="B20" s="21"/>
      <c r="C20" s="20" t="s">
        <v>51</v>
      </c>
      <c r="D20" s="13" t="s">
        <v>59</v>
      </c>
      <c r="E20" s="11"/>
      <c r="F20" s="16">
        <v>1000</v>
      </c>
    </row>
    <row r="21" spans="1:6" ht="18" customHeight="1">
      <c r="A21" s="14"/>
      <c r="B21" s="24">
        <v>80113</v>
      </c>
      <c r="C21" s="20"/>
      <c r="D21" s="19" t="s">
        <v>58</v>
      </c>
      <c r="E21" s="11"/>
      <c r="F21" s="11">
        <f>SUM(F22)</f>
        <v>4000</v>
      </c>
    </row>
    <row r="22" spans="1:6" ht="18" customHeight="1">
      <c r="A22" s="14"/>
      <c r="B22" s="21"/>
      <c r="C22" s="20" t="s">
        <v>20</v>
      </c>
      <c r="D22" s="13" t="s">
        <v>8</v>
      </c>
      <c r="E22" s="16"/>
      <c r="F22" s="16">
        <v>4000</v>
      </c>
    </row>
    <row r="23" spans="1:8" ht="20.25" customHeight="1">
      <c r="A23" s="89" t="s">
        <v>27</v>
      </c>
      <c r="B23" s="92"/>
      <c r="C23" s="92"/>
      <c r="D23" s="93"/>
      <c r="E23" s="53">
        <f>SUM(E10)</f>
        <v>0</v>
      </c>
      <c r="F23" s="53">
        <f>SUM(F10)</f>
        <v>40000</v>
      </c>
      <c r="H23" s="37"/>
    </row>
    <row r="25" ht="15">
      <c r="A25" s="1" t="s">
        <v>102</v>
      </c>
    </row>
    <row r="27" ht="15">
      <c r="A27" s="1" t="s">
        <v>100</v>
      </c>
    </row>
    <row r="28" ht="15">
      <c r="A28" s="1" t="s">
        <v>101</v>
      </c>
    </row>
  </sheetData>
  <sheetProtection selectLockedCells="1" selectUnlockedCells="1"/>
  <mergeCells count="3">
    <mergeCell ref="A6:F6"/>
    <mergeCell ref="A9:F9"/>
    <mergeCell ref="A23:D23"/>
  </mergeCells>
  <printOptions/>
  <pageMargins left="0.4201388888888889" right="0.1701388888888889" top="0.5" bottom="0.42" header="0.3" footer="0.2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22" sqref="E2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89</v>
      </c>
    </row>
    <row r="2" ht="15">
      <c r="E2" s="1" t="s">
        <v>114</v>
      </c>
    </row>
    <row r="3" ht="15">
      <c r="E3" s="1" t="s">
        <v>10</v>
      </c>
    </row>
    <row r="4" ht="15">
      <c r="E4" s="1" t="s">
        <v>112</v>
      </c>
    </row>
    <row r="5" ht="7.5" customHeight="1"/>
    <row r="6" spans="1:6" ht="19.5" customHeight="1">
      <c r="A6" s="84" t="s">
        <v>93</v>
      </c>
      <c r="B6" s="84"/>
      <c r="C6" s="84"/>
      <c r="D6" s="84"/>
      <c r="E6" s="84"/>
      <c r="F6" s="84"/>
    </row>
    <row r="7" ht="12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94" t="s">
        <v>87</v>
      </c>
      <c r="B9" s="95"/>
      <c r="C9" s="95"/>
      <c r="D9" s="95"/>
      <c r="E9" s="95"/>
      <c r="F9" s="96"/>
    </row>
    <row r="10" spans="1:6" ht="18" customHeight="1">
      <c r="A10" s="3">
        <v>801</v>
      </c>
      <c r="B10" s="4"/>
      <c r="C10" s="5"/>
      <c r="D10" s="6" t="s">
        <v>41</v>
      </c>
      <c r="E10" s="7">
        <f>SUM(E11)</f>
        <v>0</v>
      </c>
      <c r="F10" s="7">
        <f>SUM(F11+F22+F15+F20+F24)</f>
        <v>49770</v>
      </c>
    </row>
    <row r="11" spans="1:6" ht="20.25" customHeight="1">
      <c r="A11" s="8"/>
      <c r="B11" s="24">
        <v>80101</v>
      </c>
      <c r="C11" s="20"/>
      <c r="D11" s="19" t="s">
        <v>42</v>
      </c>
      <c r="E11" s="11">
        <f>SUM(E12:E14)</f>
        <v>0</v>
      </c>
      <c r="F11" s="11">
        <f>SUM(F12:F14)</f>
        <v>12200</v>
      </c>
    </row>
    <row r="12" spans="1:6" ht="18" customHeight="1">
      <c r="A12" s="8"/>
      <c r="B12" s="21"/>
      <c r="C12" s="20" t="s">
        <v>49</v>
      </c>
      <c r="D12" s="13" t="s">
        <v>54</v>
      </c>
      <c r="E12" s="11"/>
      <c r="F12" s="16">
        <v>4700</v>
      </c>
    </row>
    <row r="13" spans="1:6" ht="18" customHeight="1">
      <c r="A13" s="8"/>
      <c r="B13" s="21"/>
      <c r="C13" s="20" t="s">
        <v>50</v>
      </c>
      <c r="D13" s="13" t="s">
        <v>55</v>
      </c>
      <c r="E13" s="11"/>
      <c r="F13" s="16">
        <v>5500</v>
      </c>
    </row>
    <row r="14" spans="1:6" ht="18" customHeight="1">
      <c r="A14" s="8"/>
      <c r="B14" s="12"/>
      <c r="C14" s="20" t="s">
        <v>51</v>
      </c>
      <c r="D14" s="13" t="s">
        <v>59</v>
      </c>
      <c r="E14" s="16"/>
      <c r="F14" s="16">
        <v>2000</v>
      </c>
    </row>
    <row r="15" spans="1:6" ht="18" customHeight="1">
      <c r="A15" s="8"/>
      <c r="B15" s="24">
        <v>80110</v>
      </c>
      <c r="C15" s="20"/>
      <c r="D15" s="19" t="s">
        <v>60</v>
      </c>
      <c r="E15" s="11"/>
      <c r="F15" s="11">
        <f>SUM(F16:F19)</f>
        <v>11870</v>
      </c>
    </row>
    <row r="16" spans="1:6" ht="18" customHeight="1">
      <c r="A16" s="8"/>
      <c r="B16" s="21"/>
      <c r="C16" s="20" t="s">
        <v>49</v>
      </c>
      <c r="D16" s="13" t="s">
        <v>54</v>
      </c>
      <c r="E16" s="11"/>
      <c r="F16" s="16">
        <v>4700</v>
      </c>
    </row>
    <row r="17" spans="1:6" ht="18" customHeight="1">
      <c r="A17" s="8"/>
      <c r="B17" s="21"/>
      <c r="C17" s="20" t="s">
        <v>50</v>
      </c>
      <c r="D17" s="13" t="s">
        <v>55</v>
      </c>
      <c r="E17" s="11"/>
      <c r="F17" s="16">
        <v>4900</v>
      </c>
    </row>
    <row r="18" spans="1:6" ht="18" customHeight="1">
      <c r="A18" s="8"/>
      <c r="B18" s="21"/>
      <c r="C18" s="20" t="s">
        <v>19</v>
      </c>
      <c r="D18" s="13" t="s">
        <v>21</v>
      </c>
      <c r="E18" s="11"/>
      <c r="F18" s="16">
        <v>770</v>
      </c>
    </row>
    <row r="19" spans="1:6" ht="18" customHeight="1">
      <c r="A19" s="8"/>
      <c r="B19" s="12"/>
      <c r="C19" s="20" t="s">
        <v>51</v>
      </c>
      <c r="D19" s="13" t="s">
        <v>59</v>
      </c>
      <c r="E19" s="11"/>
      <c r="F19" s="16">
        <v>1500</v>
      </c>
    </row>
    <row r="20" spans="1:13" ht="18" customHeight="1">
      <c r="A20" s="8"/>
      <c r="B20" s="24">
        <v>80113</v>
      </c>
      <c r="C20" s="20"/>
      <c r="D20" s="19" t="s">
        <v>58</v>
      </c>
      <c r="E20" s="11"/>
      <c r="F20" s="11">
        <f>SUM(F21)</f>
        <v>20000</v>
      </c>
      <c r="M20" s="37"/>
    </row>
    <row r="21" spans="1:13" ht="18" customHeight="1">
      <c r="A21" s="8"/>
      <c r="B21" s="21"/>
      <c r="C21" s="20" t="s">
        <v>20</v>
      </c>
      <c r="D21" s="13" t="s">
        <v>8</v>
      </c>
      <c r="E21" s="16"/>
      <c r="F21" s="16">
        <v>20000</v>
      </c>
      <c r="M21" s="37"/>
    </row>
    <row r="22" spans="1:6" ht="27" customHeight="1">
      <c r="A22" s="14"/>
      <c r="B22" s="24">
        <v>80143</v>
      </c>
      <c r="C22" s="20"/>
      <c r="D22" s="19" t="s">
        <v>83</v>
      </c>
      <c r="E22" s="11"/>
      <c r="F22" s="11">
        <f>SUM(F23)</f>
        <v>700</v>
      </c>
    </row>
    <row r="23" spans="1:6" ht="18" customHeight="1">
      <c r="A23" s="14"/>
      <c r="B23" s="21"/>
      <c r="C23" s="20" t="s">
        <v>50</v>
      </c>
      <c r="D23" s="13" t="s">
        <v>55</v>
      </c>
      <c r="E23" s="11"/>
      <c r="F23" s="16">
        <v>700</v>
      </c>
    </row>
    <row r="24" spans="1:6" ht="18" customHeight="1">
      <c r="A24" s="14"/>
      <c r="B24" s="24">
        <v>80148</v>
      </c>
      <c r="C24" s="20"/>
      <c r="D24" s="19" t="s">
        <v>61</v>
      </c>
      <c r="E24" s="11">
        <f>SUM(E47:E47)</f>
        <v>0</v>
      </c>
      <c r="F24" s="11">
        <f>SUM(F25)</f>
        <v>5000</v>
      </c>
    </row>
    <row r="25" spans="1:13" ht="18" customHeight="1">
      <c r="A25" s="14"/>
      <c r="B25" s="21"/>
      <c r="C25" s="20" t="s">
        <v>19</v>
      </c>
      <c r="D25" s="13" t="s">
        <v>21</v>
      </c>
      <c r="E25" s="11"/>
      <c r="F25" s="16">
        <v>5000</v>
      </c>
      <c r="M25" s="37"/>
    </row>
    <row r="26" spans="1:8" ht="20.25" customHeight="1">
      <c r="A26" s="89" t="s">
        <v>27</v>
      </c>
      <c r="B26" s="92"/>
      <c r="C26" s="92"/>
      <c r="D26" s="93"/>
      <c r="E26" s="53">
        <f>SUM(E10)</f>
        <v>0</v>
      </c>
      <c r="F26" s="53">
        <f>SUM(F10)</f>
        <v>49770</v>
      </c>
      <c r="H26" s="37"/>
    </row>
    <row r="28" ht="15">
      <c r="A28" s="1" t="s">
        <v>103</v>
      </c>
    </row>
    <row r="30" ht="15">
      <c r="A30" s="1" t="s">
        <v>104</v>
      </c>
    </row>
  </sheetData>
  <sheetProtection selectLockedCells="1" selectUnlockedCells="1"/>
  <mergeCells count="3">
    <mergeCell ref="A6:F6"/>
    <mergeCell ref="A9:F9"/>
    <mergeCell ref="A26:D26"/>
  </mergeCells>
  <printOptions/>
  <pageMargins left="0.4201388888888889" right="0.1701388888888889" top="0.5" bottom="0.42" header="0.3" footer="0.2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2012-05-29T10:49:42Z</cp:lastPrinted>
  <dcterms:created xsi:type="dcterms:W3CDTF">2012-02-13T14:53:34Z</dcterms:created>
  <dcterms:modified xsi:type="dcterms:W3CDTF">2012-11-20T14:05:24Z</dcterms:modified>
  <cp:category/>
  <cp:version/>
  <cp:contentType/>
  <cp:contentStatus/>
</cp:coreProperties>
</file>