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300" windowWidth="15405" windowHeight="11640" activeTab="0"/>
  </bookViews>
  <sheets>
    <sheet name="marzec 2012 " sheetId="1" r:id="rId1"/>
  </sheets>
  <definedNames>
    <definedName name="_xlnm.Print_Area" localSheetId="0">'marzec 2012 '!$A$1:$M$97</definedName>
    <definedName name="_xlnm.Print_Titles" localSheetId="0">'marzec 2012 '!$5:$8</definedName>
  </definedNames>
  <calcPr fullCalcOnLoad="1"/>
</workbook>
</file>

<file path=xl/sharedStrings.xml><?xml version="1.0" encoding="utf-8"?>
<sst xmlns="http://schemas.openxmlformats.org/spreadsheetml/2006/main" count="344" uniqueCount="175">
  <si>
    <t>układ wg przedsięwzięć/programów/projektów/zadań</t>
  </si>
  <si>
    <t>Klasyfikacja budżetowa</t>
  </si>
  <si>
    <t>Od</t>
  </si>
  <si>
    <t>Do</t>
  </si>
  <si>
    <t>Dział</t>
  </si>
  <si>
    <t>Rozdz.</t>
  </si>
  <si>
    <t>Przedsięwzięcia ogółem</t>
  </si>
  <si>
    <t>– wydatki bieżące</t>
  </si>
  <si>
    <t>– wydatki majątkowe</t>
  </si>
  <si>
    <t>UG w Mielnie</t>
  </si>
  <si>
    <t>MOSiR, OSP Mielenko</t>
  </si>
  <si>
    <t>Lp.</t>
  </si>
  <si>
    <t>Nazwa i cel przedsięwzięcia</t>
  </si>
  <si>
    <t>Jednostka organizacyjna odpowiedzialna za realizację lub koordynująca wykonanie przedsięwzięcia</t>
  </si>
  <si>
    <t>Limit zobowiązań (w zł)</t>
  </si>
  <si>
    <t>2013 r.</t>
  </si>
  <si>
    <t>2014 r.</t>
  </si>
  <si>
    <t>Łączne nakłady finansowe (w zł)</t>
  </si>
  <si>
    <t xml:space="preserve">Okres realizacji </t>
  </si>
  <si>
    <t>1.</t>
  </si>
  <si>
    <t>2.</t>
  </si>
  <si>
    <t>Programy, projekty lub zadania (razem)</t>
  </si>
  <si>
    <t>3.</t>
  </si>
  <si>
    <t>a)</t>
  </si>
  <si>
    <t>programy, projekty lub zadania związane z programami realizowanymi z udziałem środków, o których mowa w art. 5 ust. 1 pkt 2 i 3 (razem)</t>
  </si>
  <si>
    <t>b)</t>
  </si>
  <si>
    <t>c)</t>
  </si>
  <si>
    <t>programy, projekty lub zadania związane z umowami partnerstwa publiczno-prywatnego (razem)</t>
  </si>
  <si>
    <t>programy, projekty lub zadania pozostałe (inne niż wymienione w lit. a i b (razem)</t>
  </si>
  <si>
    <t>Umowy, których realizacja w roku budżetowym i w latach następnych jest niezbędna dla zapewnienia ciągłości działania jednostki i których płatności przypadają w okresie dłuższym niż rok (razem)</t>
  </si>
  <si>
    <t>4.</t>
  </si>
  <si>
    <t>Gwarancje i poręczenia udzielane przez jednostki samorządu terytorialnego (razem)</t>
  </si>
  <si>
    <t>8 = (9+14)</t>
  </si>
  <si>
    <t>Zagospodarowanie placu przy GOPS w Unieściu</t>
  </si>
  <si>
    <t>Budowa przejścia na plażę w Łazach - wejście główne</t>
  </si>
  <si>
    <t>Zakup zamiatarki i śmieciarki (leasing)</t>
  </si>
  <si>
    <t>Zapobieganie zagrożeniom na terenie Gminy Mielno</t>
  </si>
  <si>
    <t>MOSiR</t>
  </si>
  <si>
    <t>PT zagospodarowania wraz z oświetleniem i przebudową instalacji elektrycznej targowiska w Mielnie</t>
  </si>
  <si>
    <t>PT dojazdu do posesji Lechitów 15 w Mielnie</t>
  </si>
  <si>
    <t>PT budowy zjazdu w drogę na dz. Nr 166/9 w Unieściu     ( przy Max-ie)</t>
  </si>
  <si>
    <t>PT i budowa portu jachtowego na jeziorze Jamno w Unieściu</t>
  </si>
  <si>
    <t>PT przejścia na plażę przy WDW w Unieśćiu</t>
  </si>
  <si>
    <t>PT budowy drogi dojazdowej z zatoką do przystani rybackiej w Chłopach</t>
  </si>
  <si>
    <t>PT i budowa przejścia na plażę na ul. Leśnej w Sarbinowie</t>
  </si>
  <si>
    <t>PT i budowa przejścia na plażę przy piekarni przy ul. Nadmorskiej w Sarbinowie</t>
  </si>
  <si>
    <t xml:space="preserve">PT i budowa ulicy Strażackiej  w Mielenku </t>
  </si>
  <si>
    <t>PT przebudowy ul. Słonecznej w Łazach</t>
  </si>
  <si>
    <t>PT przebudowy przepustu przy działce nr  182/1 ( świetlica wiejska w Niegoszczy)</t>
  </si>
  <si>
    <t>600</t>
  </si>
  <si>
    <t>60016</t>
  </si>
  <si>
    <t>Realizacja inwestycji budowlanych w komunalnym zasobie mieszkaniowym Gminy Mielno</t>
  </si>
  <si>
    <t>PT i rozbudowa Zespołu Szkół w Mielnie</t>
  </si>
  <si>
    <t>700</t>
  </si>
  <si>
    <t>801</t>
  </si>
  <si>
    <t>900</t>
  </si>
  <si>
    <t>70004</t>
  </si>
  <si>
    <t>80101</t>
  </si>
  <si>
    <t>90001</t>
  </si>
  <si>
    <t>90002</t>
  </si>
  <si>
    <t>90095</t>
  </si>
  <si>
    <t>Budowa drogi Gąski-Śmiechów (w porozumieniu z gminą Bedzino)</t>
  </si>
  <si>
    <t>60041</t>
  </si>
  <si>
    <t>PT rekultywacji wysypiska odpadów w Mielnie</t>
  </si>
  <si>
    <t>PT zamienny kanalizacji deszczowej w ul. Pionierów w Mielnie</t>
  </si>
  <si>
    <t>PT i przebudowa budynku przedszkola w Sarbinowie</t>
  </si>
  <si>
    <t>PT adaptacji kotłowni na Klub Młodzieżowy w Gąskach - dz. Nr 185/14</t>
  </si>
  <si>
    <t>PT budowy promenady nadmorskiej od ul. W.Polskiego w Mielnie do ul. Pogodnej w Unieściu</t>
  </si>
  <si>
    <t>630</t>
  </si>
  <si>
    <t>63003</t>
  </si>
  <si>
    <t>Wykup gruntów i przejmowanie gruntów</t>
  </si>
  <si>
    <t>Zakup drukarki laserowej</t>
  </si>
  <si>
    <t>Zakup i montaż drzwi ogniotrwałych</t>
  </si>
  <si>
    <t>Zespół Szkół</t>
  </si>
  <si>
    <t>Przedszkole</t>
  </si>
  <si>
    <t>Zakup szatkownicy</t>
  </si>
  <si>
    <t>Zakup kociołków do kuchni</t>
  </si>
  <si>
    <t>wykonanie PT na nieprzewidziane inwestycjie i udział w programach wspólnotowych</t>
  </si>
  <si>
    <t>2015 r.</t>
  </si>
  <si>
    <t>Realizacja społecznych inicjatyw lokalnych</t>
  </si>
  <si>
    <t>Program internet najlepszą szansą rozwoju mieszkańców gminy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</si>
  <si>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</si>
  <si>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</si>
  <si>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</si>
  <si>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</si>
  <si>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</si>
  <si>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</si>
  <si>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</si>
  <si>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</si>
  <si>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</si>
  <si>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</si>
  <si>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</si>
  <si>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</si>
  <si>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</si>
  <si>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</si>
  <si>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</si>
  <si>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</si>
  <si>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</si>
  <si>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</si>
  <si>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</si>
  <si>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</si>
  <si>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</si>
  <si>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Przebudowa ulicy Jaśminowej w Mielnie</t>
  </si>
  <si>
    <t>Przebudowa ulicy Spółdzielczej w Mielnie</t>
  </si>
  <si>
    <t>Przebudowa ulicy Azaliowej w Mielnie</t>
  </si>
  <si>
    <t>Budowa ulicy Południowej w Sarbinowie</t>
  </si>
  <si>
    <t>Budowa chodnika przy ul. Latarników w Gąskach</t>
  </si>
  <si>
    <t>Przebudowa drogi Powiatowej w Gąskach</t>
  </si>
  <si>
    <t>Starostwo Powiatowe w Koszalinie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</si>
  <si>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</si>
  <si>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</si>
  <si>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</si>
  <si>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</si>
  <si>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</si>
  <si>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</si>
  <si>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</si>
  <si>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</si>
  <si>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</si>
  <si>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</si>
  <si>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PT i budowa toalet przy ul. Piastów      i Kościelnej w Mielnie</t>
  </si>
  <si>
    <t>Przebudowa drogi na ulicy Kościelnej w Mielnie</t>
  </si>
  <si>
    <t>Urzadzenie do promocji  atrakcji turystycznych Mielna</t>
  </si>
  <si>
    <t>Zakup bazy sytuacyjno wysokościowej</t>
  </si>
  <si>
    <t>Planowane i realizowane przedsięwzięcia Gminy Mielno w latach 2012-2015</t>
  </si>
  <si>
    <t>PT dodatkowego drenażu na placu rekreacyjnym pomiędzy ulicą Kochanowskiego a Żeromskiego w Mielnie</t>
  </si>
  <si>
    <t>PT ulicy Masztowej , Neptuna , Nadbrzeznej w Gąskach</t>
  </si>
  <si>
    <t>PT kaplicy na cmentarzu komunlanym w Sarbinowie</t>
  </si>
  <si>
    <t>PT ulicy Spokojnej w Mielnie</t>
  </si>
  <si>
    <t>PT ulicy Spokojnej i Spacerowej w Sarbinowie</t>
  </si>
  <si>
    <t>36.</t>
  </si>
  <si>
    <t>37.</t>
  </si>
  <si>
    <t>38.</t>
  </si>
  <si>
    <t>39.</t>
  </si>
  <si>
    <t>40.</t>
  </si>
  <si>
    <t>41.</t>
  </si>
  <si>
    <t>Budowa Eurostadionu w Mielnie</t>
  </si>
  <si>
    <t>926</t>
  </si>
  <si>
    <t>92601</t>
  </si>
  <si>
    <t>Budowa Sali audiowizualnej w Mielnie</t>
  </si>
  <si>
    <t>42.</t>
  </si>
  <si>
    <t>43.</t>
  </si>
  <si>
    <t>44.</t>
  </si>
  <si>
    <t>PT pomieszczenia dla ratowników przy głównym wejściu na plażę ulica kosciuszki w Mielnie</t>
  </si>
  <si>
    <t>92695</t>
  </si>
  <si>
    <t>PT ulicy Brzozowej  wraz z zejściem na plażę i toaletą w Mielenku</t>
  </si>
  <si>
    <t>PT i przebudowa ulicy Pogodnej w Unieściu</t>
  </si>
  <si>
    <t>Budowa ulic od W.Polskiego do Słonecznej w Mielnie III Etap</t>
  </si>
  <si>
    <t>Sprzęt rehabilitacyjny na tereny zielone w Unieściu</t>
  </si>
  <si>
    <t>PT zamienny na budowę kanalizacji sanitarnej dla m.Łazy</t>
  </si>
  <si>
    <t>Budowa kanalizacji deszczowej grawitacyjnej i tłocznej oraz przepompowni wód opadowych w Ul. Północnej  w Sarbinowie</t>
  </si>
  <si>
    <t>PT oświetlenia drogi na dz. 772/16 przy Kościele w Mielnie</t>
  </si>
  <si>
    <t>90015</t>
  </si>
  <si>
    <t>PT i budowa oswietlenia drogi na dz. 42/46,42/33 pomiędzy ul. Kosciuszki a 1 Maja w Mielnie</t>
  </si>
  <si>
    <t>Ustawienie kotwicy w Uniesciu</t>
  </si>
  <si>
    <t>45.</t>
  </si>
  <si>
    <t>46.</t>
  </si>
  <si>
    <t>47.</t>
  </si>
  <si>
    <t>48.</t>
  </si>
  <si>
    <t>49.</t>
  </si>
  <si>
    <t>50.</t>
  </si>
  <si>
    <t>51.</t>
  </si>
  <si>
    <t>Dowóz uczniów do szkół</t>
  </si>
  <si>
    <t>Oświata</t>
  </si>
  <si>
    <t>umowa na usaługi internetowe</t>
  </si>
  <si>
    <t>Zmiany zaznaczono szarym tłem</t>
  </si>
  <si>
    <t>Szkoła Podstawowa w Sarbinowie</t>
  </si>
  <si>
    <t>80195</t>
  </si>
  <si>
    <t>Realizacja programu "Uczenie się przez całe życie" Comenius - Partnerski Projekt Szkół</t>
  </si>
  <si>
    <t>Limity wydatków w poszczególnych latach (w zł)</t>
  </si>
  <si>
    <t>921</t>
  </si>
  <si>
    <t>92105</t>
  </si>
  <si>
    <t>52.</t>
  </si>
  <si>
    <t>Budowa kanalizacji deszczowej w ul. Polnej w Mielenku</t>
  </si>
  <si>
    <t>2012 r.</t>
  </si>
  <si>
    <t>Załącznik nr 3                                                                                   do Uchwaly Nr XXI/229/12                                                                       Rady Gminy w Mielnie                                                                           z dnia 29.03.2012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</si>
</sst>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shrinkToFit="1"/>
    </xf>
    <xf numFmtId="4" fontId="0" fillId="0" borderId="12" xfId="0" applyNumberFormat="1" applyFont="1" applyFill="1" applyBorder="1" applyAlignment="1">
      <alignment horizontal="right" vertical="center" wrapText="1"/>
    </xf>
    <xf numFmtId="4" fontId="0" fillId="0" borderId="21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right" vertical="center" wrapText="1"/>
    </xf>
    <xf numFmtId="4" fontId="0" fillId="0" borderId="19" xfId="0" applyNumberFormat="1" applyFont="1" applyFill="1" applyBorder="1" applyAlignment="1">
      <alignment horizontal="right" vertical="center"/>
    </xf>
    <xf numFmtId="4" fontId="1" fillId="0" borderId="23" xfId="0" applyNumberFormat="1" applyFont="1" applyFill="1" applyBorder="1" applyAlignment="1">
      <alignment vertical="top" wrapText="1"/>
    </xf>
    <xf numFmtId="3" fontId="1" fillId="0" borderId="24" xfId="0" applyNumberFormat="1" applyFont="1" applyFill="1" applyBorder="1" applyAlignment="1">
      <alignment vertical="top" wrapText="1"/>
    </xf>
    <xf numFmtId="3" fontId="1" fillId="0" borderId="25" xfId="0" applyNumberFormat="1" applyFont="1" applyFill="1" applyBorder="1" applyAlignment="1">
      <alignment vertical="top" wrapText="1"/>
    </xf>
    <xf numFmtId="4" fontId="1" fillId="0" borderId="19" xfId="0" applyNumberFormat="1" applyFont="1" applyFill="1" applyBorder="1" applyAlignment="1">
      <alignment vertical="top" wrapText="1"/>
    </xf>
    <xf numFmtId="3" fontId="1" fillId="0" borderId="18" xfId="0" applyNumberFormat="1" applyFont="1" applyFill="1" applyBorder="1" applyAlignment="1">
      <alignment vertical="top" wrapText="1"/>
    </xf>
    <xf numFmtId="3" fontId="1" fillId="0" borderId="22" xfId="0" applyNumberFormat="1" applyFont="1" applyFill="1" applyBorder="1" applyAlignment="1">
      <alignment vertical="top" wrapText="1"/>
    </xf>
    <xf numFmtId="4" fontId="1" fillId="0" borderId="26" xfId="0" applyNumberFormat="1" applyFont="1" applyFill="1" applyBorder="1" applyAlignment="1">
      <alignment vertical="top" wrapText="1"/>
    </xf>
    <xf numFmtId="3" fontId="1" fillId="0" borderId="17" xfId="0" applyNumberFormat="1" applyFont="1" applyFill="1" applyBorder="1" applyAlignment="1">
      <alignment vertical="top" wrapText="1"/>
    </xf>
    <xf numFmtId="3" fontId="1" fillId="0" borderId="27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3" fontId="1" fillId="0" borderId="28" xfId="0" applyNumberFormat="1" applyFont="1" applyFill="1" applyBorder="1" applyAlignment="1">
      <alignment vertical="top" wrapText="1"/>
    </xf>
    <xf numFmtId="3" fontId="1" fillId="0" borderId="29" xfId="0" applyNumberFormat="1" applyFont="1" applyFill="1" applyBorder="1" applyAlignment="1">
      <alignment vertical="top" wrapText="1"/>
    </xf>
    <xf numFmtId="3" fontId="1" fillId="0" borderId="30" xfId="0" applyNumberFormat="1" applyFont="1" applyFill="1" applyBorder="1" applyAlignment="1">
      <alignment vertical="top" wrapText="1"/>
    </xf>
    <xf numFmtId="3" fontId="1" fillId="0" borderId="31" xfId="0" applyNumberFormat="1" applyFont="1" applyFill="1" applyBorder="1" applyAlignment="1">
      <alignment vertical="top" wrapText="1"/>
    </xf>
    <xf numFmtId="3" fontId="1" fillId="0" borderId="12" xfId="0" applyNumberFormat="1" applyFont="1" applyFill="1" applyBorder="1" applyAlignment="1">
      <alignment vertical="top" wrapText="1"/>
    </xf>
    <xf numFmtId="3" fontId="1" fillId="0" borderId="21" xfId="0" applyNumberFormat="1" applyFont="1" applyFill="1" applyBorder="1" applyAlignment="1">
      <alignment vertical="top" wrapText="1"/>
    </xf>
    <xf numFmtId="4" fontId="1" fillId="0" borderId="32" xfId="0" applyNumberFormat="1" applyFont="1" applyFill="1" applyBorder="1" applyAlignment="1">
      <alignment vertical="top" wrapText="1"/>
    </xf>
    <xf numFmtId="4" fontId="1" fillId="0" borderId="15" xfId="0" applyNumberFormat="1" applyFont="1" applyFill="1" applyBorder="1" applyAlignment="1">
      <alignment vertical="top" wrapText="1"/>
    </xf>
    <xf numFmtId="4" fontId="1" fillId="0" borderId="33" xfId="0" applyNumberFormat="1" applyFont="1" applyFill="1" applyBorder="1" applyAlignment="1">
      <alignment vertical="top" wrapText="1"/>
    </xf>
    <xf numFmtId="3" fontId="1" fillId="0" borderId="34" xfId="0" applyNumberFormat="1" applyFont="1" applyFill="1" applyBorder="1" applyAlignment="1">
      <alignment vertical="top" wrapText="1"/>
    </xf>
    <xf numFmtId="3" fontId="1" fillId="0" borderId="35" xfId="0" applyNumberFormat="1" applyFont="1" applyFill="1" applyBorder="1" applyAlignment="1">
      <alignment vertical="top" wrapText="1"/>
    </xf>
    <xf numFmtId="3" fontId="1" fillId="0" borderId="15" xfId="0" applyNumberFormat="1" applyFont="1" applyFill="1" applyBorder="1" applyAlignment="1">
      <alignment vertical="top" wrapText="1"/>
    </xf>
    <xf numFmtId="3" fontId="1" fillId="0" borderId="16" xfId="0" applyNumberFormat="1" applyFont="1" applyFill="1" applyBorder="1" applyAlignment="1">
      <alignment vertical="top" wrapText="1"/>
    </xf>
    <xf numFmtId="49" fontId="4" fillId="0" borderId="21" xfId="0" applyNumberFormat="1" applyFont="1" applyFill="1" applyBorder="1" applyAlignment="1">
      <alignment horizontal="center" vertical="center" shrinkToFit="1"/>
    </xf>
    <xf numFmtId="4" fontId="0" fillId="0" borderId="19" xfId="0" applyNumberFormat="1" applyFont="1" applyFill="1" applyBorder="1" applyAlignment="1">
      <alignment horizontal="right" vertical="center" wrapText="1"/>
    </xf>
    <xf numFmtId="0" fontId="4" fillId="0" borderId="18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right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top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" fontId="0" fillId="0" borderId="23" xfId="0" applyNumberFormat="1" applyFont="1" applyFill="1" applyBorder="1" applyAlignment="1">
      <alignment vertical="top" wrapText="1"/>
    </xf>
    <xf numFmtId="3" fontId="0" fillId="0" borderId="30" xfId="0" applyNumberFormat="1" applyFont="1" applyFill="1" applyBorder="1" applyAlignment="1">
      <alignment vertical="top" wrapText="1"/>
    </xf>
    <xf numFmtId="3" fontId="0" fillId="0" borderId="31" xfId="0" applyNumberFormat="1" applyFont="1" applyFill="1" applyBorder="1" applyAlignment="1">
      <alignment vertical="top" wrapText="1"/>
    </xf>
    <xf numFmtId="3" fontId="0" fillId="0" borderId="23" xfId="0" applyNumberFormat="1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4" fontId="0" fillId="0" borderId="40" xfId="0" applyNumberFormat="1" applyFont="1" applyFill="1" applyBorder="1" applyAlignment="1">
      <alignment horizontal="right" vertical="center" wrapText="1"/>
    </xf>
    <xf numFmtId="4" fontId="0" fillId="0" borderId="38" xfId="0" applyNumberFormat="1" applyFont="1" applyFill="1" applyBorder="1" applyAlignment="1">
      <alignment horizontal="right" vertical="center" wrapText="1"/>
    </xf>
    <xf numFmtId="4" fontId="0" fillId="0" borderId="39" xfId="0" applyNumberFormat="1" applyFont="1" applyFill="1" applyBorder="1" applyAlignment="1">
      <alignment horizontal="right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1" fillId="0" borderId="36" xfId="0" applyNumberFormat="1" applyFont="1" applyFill="1" applyBorder="1" applyAlignment="1">
      <alignment vertical="top" wrapText="1"/>
    </xf>
    <xf numFmtId="3" fontId="1" fillId="0" borderId="42" xfId="0" applyNumberFormat="1" applyFont="1" applyFill="1" applyBorder="1" applyAlignment="1">
      <alignment vertical="top" wrapText="1"/>
    </xf>
    <xf numFmtId="3" fontId="1" fillId="0" borderId="41" xfId="0" applyNumberFormat="1" applyFont="1" applyFill="1" applyBorder="1" applyAlignment="1">
      <alignment vertical="top" wrapText="1"/>
    </xf>
    <xf numFmtId="3" fontId="1" fillId="0" borderId="43" xfId="0" applyNumberFormat="1" applyFont="1" applyFill="1" applyBorder="1" applyAlignment="1">
      <alignment vertical="top" wrapText="1"/>
    </xf>
    <xf numFmtId="4" fontId="1" fillId="0" borderId="41" xfId="0" applyNumberFormat="1" applyFont="1" applyFill="1" applyBorder="1" applyAlignment="1">
      <alignment vertical="top" wrapText="1"/>
    </xf>
    <xf numFmtId="4" fontId="0" fillId="0" borderId="42" xfId="0" applyNumberFormat="1" applyFont="1" applyFill="1" applyBorder="1" applyAlignment="1">
      <alignment horizontal="right" vertical="center" wrapText="1"/>
    </xf>
    <xf numFmtId="4" fontId="4" fillId="0" borderId="42" xfId="0" applyNumberFormat="1" applyFont="1" applyFill="1" applyBorder="1" applyAlignment="1">
      <alignment horizontal="right" vertical="center"/>
    </xf>
    <xf numFmtId="4" fontId="0" fillId="0" borderId="44" xfId="0" applyNumberFormat="1" applyFont="1" applyFill="1" applyBorder="1" applyAlignment="1">
      <alignment horizontal="right" vertical="center" wrapText="1"/>
    </xf>
    <xf numFmtId="3" fontId="1" fillId="0" borderId="45" xfId="0" applyNumberFormat="1" applyFont="1" applyFill="1" applyBorder="1" applyAlignment="1">
      <alignment vertical="top" wrapText="1"/>
    </xf>
    <xf numFmtId="3" fontId="0" fillId="0" borderId="36" xfId="0" applyNumberFormat="1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/>
    </xf>
    <xf numFmtId="0" fontId="0" fillId="0" borderId="44" xfId="0" applyFont="1" applyFill="1" applyBorder="1" applyAlignment="1">
      <alignment vertical="top" wrapText="1"/>
    </xf>
    <xf numFmtId="0" fontId="0" fillId="0" borderId="3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vertical="top" wrapText="1"/>
    </xf>
    <xf numFmtId="4" fontId="0" fillId="0" borderId="40" xfId="0" applyNumberFormat="1" applyFont="1" applyFill="1" applyBorder="1" applyAlignment="1">
      <alignment vertical="top" wrapText="1"/>
    </xf>
    <xf numFmtId="3" fontId="0" fillId="0" borderId="37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/>
    </xf>
    <xf numFmtId="49" fontId="4" fillId="33" borderId="20" xfId="0" applyNumberFormat="1" applyFont="1" applyFill="1" applyBorder="1" applyAlignment="1">
      <alignment horizontal="center" vertical="center"/>
    </xf>
    <xf numFmtId="4" fontId="0" fillId="33" borderId="19" xfId="0" applyNumberFormat="1" applyFont="1" applyFill="1" applyBorder="1" applyAlignment="1">
      <alignment horizontal="right" vertical="center"/>
    </xf>
    <xf numFmtId="4" fontId="4" fillId="33" borderId="42" xfId="0" applyNumberFormat="1" applyFont="1" applyFill="1" applyBorder="1" applyAlignment="1">
      <alignment horizontal="right" vertical="center"/>
    </xf>
    <xf numFmtId="4" fontId="0" fillId="33" borderId="12" xfId="0" applyNumberFormat="1" applyFont="1" applyFill="1" applyBorder="1" applyAlignment="1">
      <alignment horizontal="right" vertical="center" wrapText="1"/>
    </xf>
    <xf numFmtId="4" fontId="0" fillId="33" borderId="21" xfId="0" applyNumberFormat="1" applyFont="1" applyFill="1" applyBorder="1" applyAlignment="1">
      <alignment horizontal="right" vertical="center" wrapText="1"/>
    </xf>
    <xf numFmtId="4" fontId="0" fillId="33" borderId="22" xfId="0" applyNumberFormat="1" applyFont="1" applyFill="1" applyBorder="1" applyAlignment="1">
      <alignment horizontal="right" vertical="center" wrapText="1"/>
    </xf>
    <xf numFmtId="49" fontId="4" fillId="33" borderId="12" xfId="0" applyNumberFormat="1" applyFont="1" applyFill="1" applyBorder="1" applyAlignment="1">
      <alignment horizontal="center" vertical="center" shrinkToFit="1"/>
    </xf>
    <xf numFmtId="49" fontId="4" fillId="33" borderId="20" xfId="0" applyNumberFormat="1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  <xf numFmtId="4" fontId="0" fillId="33" borderId="19" xfId="0" applyNumberFormat="1" applyFont="1" applyFill="1" applyBorder="1" applyAlignment="1">
      <alignment horizontal="right" vertical="center" wrapText="1"/>
    </xf>
    <xf numFmtId="3" fontId="1" fillId="0" borderId="46" xfId="0" applyNumberFormat="1" applyFont="1" applyFill="1" applyBorder="1" applyAlignment="1">
      <alignment horizontal="center" vertical="top" wrapText="1"/>
    </xf>
    <xf numFmtId="3" fontId="1" fillId="0" borderId="40" xfId="0" applyNumberFormat="1" applyFont="1" applyFill="1" applyBorder="1" applyAlignment="1">
      <alignment horizontal="center" vertical="top" wrapText="1"/>
    </xf>
    <xf numFmtId="3" fontId="1" fillId="0" borderId="47" xfId="0" applyNumberFormat="1" applyFont="1" applyFill="1" applyBorder="1" applyAlignment="1">
      <alignment horizontal="center" vertical="top" wrapText="1"/>
    </xf>
    <xf numFmtId="0" fontId="1" fillId="0" borderId="41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/>
    </xf>
    <xf numFmtId="0" fontId="1" fillId="0" borderId="46" xfId="0" applyFont="1" applyFill="1" applyBorder="1" applyAlignment="1">
      <alignment horizontal="center" vertical="top"/>
    </xf>
    <xf numFmtId="0" fontId="1" fillId="0" borderId="40" xfId="0" applyFont="1" applyFill="1" applyBorder="1" applyAlignment="1">
      <alignment horizontal="center" vertical="top"/>
    </xf>
    <xf numFmtId="0" fontId="1" fillId="0" borderId="47" xfId="0" applyFont="1" applyFill="1" applyBorder="1" applyAlignment="1">
      <alignment horizontal="center" vertical="top"/>
    </xf>
    <xf numFmtId="3" fontId="1" fillId="0" borderId="48" xfId="0" applyNumberFormat="1" applyFont="1" applyFill="1" applyBorder="1" applyAlignment="1">
      <alignment horizontal="center" vertical="top" wrapText="1"/>
    </xf>
    <xf numFmtId="3" fontId="1" fillId="0" borderId="49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right"/>
    </xf>
    <xf numFmtId="0" fontId="1" fillId="0" borderId="36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vertical="top" wrapText="1"/>
    </xf>
    <xf numFmtId="0" fontId="1" fillId="0" borderId="30" xfId="0" applyFont="1" applyFill="1" applyBorder="1" applyAlignment="1">
      <alignment vertical="top" wrapText="1"/>
    </xf>
    <xf numFmtId="0" fontId="1" fillId="0" borderId="31" xfId="0" applyFont="1" applyFill="1" applyBorder="1" applyAlignment="1">
      <alignment vertical="top" wrapText="1"/>
    </xf>
    <xf numFmtId="0" fontId="1" fillId="0" borderId="45" xfId="0" applyFont="1" applyFill="1" applyBorder="1" applyAlignment="1">
      <alignment vertical="top" wrapText="1"/>
    </xf>
    <xf numFmtId="0" fontId="1" fillId="0" borderId="34" xfId="0" applyFont="1" applyFill="1" applyBorder="1" applyAlignment="1">
      <alignment vertical="top" wrapText="1"/>
    </xf>
    <xf numFmtId="0" fontId="1" fillId="0" borderId="35" xfId="0" applyFont="1" applyFill="1" applyBorder="1" applyAlignment="1">
      <alignment vertical="top" wrapText="1"/>
    </xf>
    <xf numFmtId="0" fontId="1" fillId="0" borderId="4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vertical="top" wrapText="1"/>
    </xf>
    <xf numFmtId="0" fontId="1" fillId="0" borderId="58" xfId="0" applyFont="1" applyFill="1" applyBorder="1" applyAlignment="1">
      <alignment vertical="top" wrapText="1"/>
    </xf>
    <xf numFmtId="0" fontId="1" fillId="0" borderId="59" xfId="0" applyFont="1" applyFill="1" applyBorder="1" applyAlignment="1">
      <alignment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zoomScaleSheetLayoutView="100" workbookViewId="0" topLeftCell="A1">
      <pane ySplit="3030" topLeftCell="A2" activePane="bottomLeft" state="split"/>
      <selection pane="topLeft" activeCell="J1" sqref="J1:M1"/>
      <selection pane="bottomLeft" activeCell="B62" sqref="B62"/>
    </sheetView>
  </sheetViews>
  <sheetFormatPr defaultColWidth="9.140625" defaultRowHeight="12.75"/>
  <cols>
    <col min="1" max="1" width="4.8515625" style="0" customWidth="1"/>
    <col min="2" max="2" width="33.00390625" style="0" customWidth="1"/>
    <col min="3" max="3" width="18.00390625" style="0" customWidth="1"/>
    <col min="4" max="4" width="8.7109375" style="0" customWidth="1"/>
    <col min="5" max="5" width="8.57421875" style="0" customWidth="1"/>
    <col min="6" max="7" width="9.28125" style="0" bestFit="1" customWidth="1"/>
    <col min="8" max="8" width="15.00390625" style="2" customWidth="1"/>
    <col min="9" max="9" width="12.8515625" style="12" customWidth="1"/>
    <col min="10" max="13" width="12.8515625" style="0" customWidth="1"/>
  </cols>
  <sheetData>
    <row r="1" spans="8:13" ht="51.75" customHeight="1">
      <c r="H1" s="16"/>
      <c r="J1" s="119" t="s">
        <v>174</v>
      </c>
      <c r="K1" s="119"/>
      <c r="L1" s="119"/>
      <c r="M1" s="119"/>
    </row>
    <row r="2" spans="8:13" ht="17.25" customHeight="1">
      <c r="H2" s="16"/>
      <c r="J2" s="8"/>
      <c r="K2" s="8"/>
      <c r="L2" s="8"/>
      <c r="M2" s="8"/>
    </row>
    <row r="3" spans="1:13" ht="25.5" customHeight="1">
      <c r="A3" s="120" t="s">
        <v>123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2:13" ht="13.5" thickBot="1">
      <c r="B4" s="126" t="s">
        <v>0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1:13" ht="25.5" customHeight="1">
      <c r="A5" s="137" t="s">
        <v>11</v>
      </c>
      <c r="B5" s="155" t="s">
        <v>12</v>
      </c>
      <c r="C5" s="143" t="s">
        <v>13</v>
      </c>
      <c r="D5" s="133" t="s">
        <v>18</v>
      </c>
      <c r="E5" s="134"/>
      <c r="F5" s="128" t="s">
        <v>1</v>
      </c>
      <c r="G5" s="129"/>
      <c r="H5" s="140" t="s">
        <v>17</v>
      </c>
      <c r="I5" s="127" t="s">
        <v>168</v>
      </c>
      <c r="J5" s="128"/>
      <c r="K5" s="128"/>
      <c r="L5" s="129"/>
      <c r="M5" s="137" t="s">
        <v>14</v>
      </c>
    </row>
    <row r="6" spans="1:13" ht="28.5" customHeight="1">
      <c r="A6" s="138"/>
      <c r="B6" s="156"/>
      <c r="C6" s="144"/>
      <c r="D6" s="135"/>
      <c r="E6" s="136"/>
      <c r="F6" s="131"/>
      <c r="G6" s="132"/>
      <c r="H6" s="141"/>
      <c r="I6" s="130"/>
      <c r="J6" s="131"/>
      <c r="K6" s="131"/>
      <c r="L6" s="132"/>
      <c r="M6" s="138"/>
    </row>
    <row r="7" spans="1:13" ht="45.75" customHeight="1" thickBot="1">
      <c r="A7" s="139"/>
      <c r="B7" s="157"/>
      <c r="C7" s="145"/>
      <c r="D7" s="13" t="s">
        <v>2</v>
      </c>
      <c r="E7" s="13" t="s">
        <v>3</v>
      </c>
      <c r="F7" s="13" t="s">
        <v>4</v>
      </c>
      <c r="G7" s="14" t="s">
        <v>5</v>
      </c>
      <c r="H7" s="142"/>
      <c r="I7" s="76" t="s">
        <v>173</v>
      </c>
      <c r="J7" s="13" t="s">
        <v>15</v>
      </c>
      <c r="K7" s="15" t="s">
        <v>16</v>
      </c>
      <c r="L7" s="14" t="s">
        <v>78</v>
      </c>
      <c r="M7" s="139"/>
    </row>
    <row r="8" spans="1:13" ht="13.5" thickBot="1">
      <c r="A8" s="3">
        <v>1</v>
      </c>
      <c r="B8" s="10">
        <v>2</v>
      </c>
      <c r="C8" s="7">
        <v>3</v>
      </c>
      <c r="D8" s="6">
        <v>4</v>
      </c>
      <c r="E8" s="7">
        <v>5</v>
      </c>
      <c r="F8" s="6">
        <v>6</v>
      </c>
      <c r="G8" s="11">
        <v>7</v>
      </c>
      <c r="H8" s="4" t="s">
        <v>32</v>
      </c>
      <c r="I8" s="77">
        <v>10</v>
      </c>
      <c r="J8" s="7">
        <v>11</v>
      </c>
      <c r="K8" s="6">
        <v>12</v>
      </c>
      <c r="L8" s="11">
        <v>13</v>
      </c>
      <c r="M8" s="4">
        <v>14</v>
      </c>
    </row>
    <row r="9" spans="1:13" ht="12.75">
      <c r="A9" s="121" t="s">
        <v>19</v>
      </c>
      <c r="B9" s="146" t="s">
        <v>6</v>
      </c>
      <c r="C9" s="147"/>
      <c r="D9" s="147"/>
      <c r="E9" s="147"/>
      <c r="F9" s="147"/>
      <c r="G9" s="148"/>
      <c r="H9" s="26">
        <f aca="true" t="shared" si="0" ref="H9:H79">SUM(I9:L9)</f>
        <v>39986930</v>
      </c>
      <c r="I9" s="78">
        <f>SUM(I10:I11)</f>
        <v>13911047</v>
      </c>
      <c r="J9" s="27">
        <f>SUM(J10:J11)</f>
        <v>9428683</v>
      </c>
      <c r="K9" s="27">
        <f>SUM(K10:K11)</f>
        <v>12047200</v>
      </c>
      <c r="L9" s="28">
        <f>SUM(L10:L11)</f>
        <v>4600000</v>
      </c>
      <c r="M9" s="113">
        <f>SUM(I9:L9)</f>
        <v>39986930</v>
      </c>
    </row>
    <row r="10" spans="1:13" ht="12.75">
      <c r="A10" s="122"/>
      <c r="B10" s="152" t="s">
        <v>7</v>
      </c>
      <c r="C10" s="153"/>
      <c r="D10" s="153"/>
      <c r="E10" s="153"/>
      <c r="F10" s="153"/>
      <c r="G10" s="154"/>
      <c r="H10" s="29">
        <f t="shared" si="0"/>
        <v>3125750</v>
      </c>
      <c r="I10" s="79">
        <f aca="true" t="shared" si="1" ref="I10:L11">I13+I84+I90</f>
        <v>2055750</v>
      </c>
      <c r="J10" s="30">
        <f t="shared" si="1"/>
        <v>1070000</v>
      </c>
      <c r="K10" s="30">
        <f t="shared" si="1"/>
        <v>0</v>
      </c>
      <c r="L10" s="31">
        <f t="shared" si="1"/>
        <v>0</v>
      </c>
      <c r="M10" s="114"/>
    </row>
    <row r="11" spans="1:13" ht="13.5" thickBot="1">
      <c r="A11" s="123"/>
      <c r="B11" s="116" t="s">
        <v>8</v>
      </c>
      <c r="C11" s="117"/>
      <c r="D11" s="117"/>
      <c r="E11" s="117"/>
      <c r="F11" s="117"/>
      <c r="G11" s="118"/>
      <c r="H11" s="32">
        <f t="shared" si="0"/>
        <v>36861180</v>
      </c>
      <c r="I11" s="80">
        <f t="shared" si="1"/>
        <v>11855297</v>
      </c>
      <c r="J11" s="33">
        <f t="shared" si="1"/>
        <v>8358683</v>
      </c>
      <c r="K11" s="33">
        <f t="shared" si="1"/>
        <v>12047200</v>
      </c>
      <c r="L11" s="34">
        <f t="shared" si="1"/>
        <v>4600000</v>
      </c>
      <c r="M11" s="115"/>
    </row>
    <row r="12" spans="1:13" ht="12.75">
      <c r="A12" s="121" t="s">
        <v>20</v>
      </c>
      <c r="B12" s="146" t="s">
        <v>21</v>
      </c>
      <c r="C12" s="147"/>
      <c r="D12" s="147"/>
      <c r="E12" s="147"/>
      <c r="F12" s="147"/>
      <c r="G12" s="148"/>
      <c r="H12" s="26">
        <f t="shared" si="0"/>
        <v>36416242</v>
      </c>
      <c r="I12" s="78">
        <f>SUM(I13:I14)</f>
        <v>11466807</v>
      </c>
      <c r="J12" s="27">
        <f>SUM(J13:J14)</f>
        <v>8302235</v>
      </c>
      <c r="K12" s="27">
        <f>SUM(K13:K14)</f>
        <v>12047200</v>
      </c>
      <c r="L12" s="28">
        <f>SUM(L13:L14)</f>
        <v>4600000</v>
      </c>
      <c r="M12" s="113">
        <f>SUM(I12:L12)</f>
        <v>36416242</v>
      </c>
    </row>
    <row r="13" spans="1:13" ht="12.75">
      <c r="A13" s="122"/>
      <c r="B13" s="152" t="s">
        <v>7</v>
      </c>
      <c r="C13" s="153"/>
      <c r="D13" s="153"/>
      <c r="E13" s="153"/>
      <c r="F13" s="153"/>
      <c r="G13" s="154"/>
      <c r="H13" s="29">
        <f t="shared" si="0"/>
        <v>80000</v>
      </c>
      <c r="I13" s="79">
        <f aca="true" t="shared" si="2" ref="I13:L14">I16+I26+I29</f>
        <v>35000</v>
      </c>
      <c r="J13" s="30">
        <f t="shared" si="2"/>
        <v>45000</v>
      </c>
      <c r="K13" s="30">
        <f t="shared" si="2"/>
        <v>0</v>
      </c>
      <c r="L13" s="31">
        <f t="shared" si="2"/>
        <v>0</v>
      </c>
      <c r="M13" s="114"/>
    </row>
    <row r="14" spans="1:13" ht="13.5" thickBot="1">
      <c r="A14" s="123"/>
      <c r="B14" s="116" t="s">
        <v>8</v>
      </c>
      <c r="C14" s="117"/>
      <c r="D14" s="117"/>
      <c r="E14" s="117"/>
      <c r="F14" s="117"/>
      <c r="G14" s="118"/>
      <c r="H14" s="32">
        <f t="shared" si="0"/>
        <v>36336242</v>
      </c>
      <c r="I14" s="81">
        <f t="shared" si="2"/>
        <v>11431807</v>
      </c>
      <c r="J14" s="36">
        <f t="shared" si="2"/>
        <v>8257235</v>
      </c>
      <c r="K14" s="36">
        <f t="shared" si="2"/>
        <v>12047200</v>
      </c>
      <c r="L14" s="37">
        <f t="shared" si="2"/>
        <v>4600000</v>
      </c>
      <c r="M14" s="115"/>
    </row>
    <row r="15" spans="1:13" ht="25.5" customHeight="1">
      <c r="A15" s="121" t="s">
        <v>23</v>
      </c>
      <c r="B15" s="146" t="s">
        <v>24</v>
      </c>
      <c r="C15" s="147"/>
      <c r="D15" s="147"/>
      <c r="E15" s="147"/>
      <c r="F15" s="147"/>
      <c r="G15" s="148"/>
      <c r="H15" s="26">
        <f t="shared" si="0"/>
        <v>10717400</v>
      </c>
      <c r="I15" s="78">
        <f>SUM(I16:I17)</f>
        <v>7994750</v>
      </c>
      <c r="J15" s="38">
        <f>SUM(J16:J17)</f>
        <v>1466850</v>
      </c>
      <c r="K15" s="38">
        <f>SUM(K16:K17)</f>
        <v>1255800</v>
      </c>
      <c r="L15" s="39">
        <f>SUM(L16:L17)</f>
        <v>0</v>
      </c>
      <c r="M15" s="124">
        <f>SUM(I15:L15)</f>
        <v>10717400</v>
      </c>
    </row>
    <row r="16" spans="1:13" ht="13.5" customHeight="1">
      <c r="A16" s="122"/>
      <c r="B16" s="152" t="s">
        <v>7</v>
      </c>
      <c r="C16" s="153"/>
      <c r="D16" s="153"/>
      <c r="E16" s="153"/>
      <c r="F16" s="153"/>
      <c r="G16" s="154"/>
      <c r="H16" s="29">
        <f t="shared" si="0"/>
        <v>80000</v>
      </c>
      <c r="I16" s="79">
        <f>SUM(I22)</f>
        <v>35000</v>
      </c>
      <c r="J16" s="40">
        <f>SUM(J22)</f>
        <v>45000</v>
      </c>
      <c r="K16" s="40">
        <f>SUM(K22)</f>
        <v>0</v>
      </c>
      <c r="L16" s="41">
        <v>0</v>
      </c>
      <c r="M16" s="125"/>
    </row>
    <row r="17" spans="1:13" ht="13.5" customHeight="1" thickBot="1">
      <c r="A17" s="122"/>
      <c r="B17" s="158" t="s">
        <v>8</v>
      </c>
      <c r="C17" s="159"/>
      <c r="D17" s="159"/>
      <c r="E17" s="159"/>
      <c r="F17" s="159"/>
      <c r="G17" s="160"/>
      <c r="H17" s="42">
        <f t="shared" si="0"/>
        <v>10637400</v>
      </c>
      <c r="I17" s="82">
        <f>SUM(I18:I24)-I22</f>
        <v>7959750</v>
      </c>
      <c r="J17" s="43">
        <f>SUM(J18:J24)-J22</f>
        <v>1421850</v>
      </c>
      <c r="K17" s="43">
        <f>SUM(K18:K24)-K22</f>
        <v>1255800</v>
      </c>
      <c r="L17" s="43">
        <f>SUM(L18:L24)-L22</f>
        <v>0</v>
      </c>
      <c r="M17" s="125"/>
    </row>
    <row r="18" spans="1:13" s="57" customFormat="1" ht="39" customHeight="1">
      <c r="A18" s="20" t="s">
        <v>19</v>
      </c>
      <c r="B18" s="55" t="s">
        <v>33</v>
      </c>
      <c r="C18" s="9" t="s">
        <v>9</v>
      </c>
      <c r="D18" s="9">
        <v>2006</v>
      </c>
      <c r="E18" s="9">
        <v>2012</v>
      </c>
      <c r="F18" s="9">
        <v>600</v>
      </c>
      <c r="G18" s="56">
        <v>60016</v>
      </c>
      <c r="H18" s="60">
        <f t="shared" si="0"/>
        <v>1700000</v>
      </c>
      <c r="I18" s="83">
        <v>1700000</v>
      </c>
      <c r="J18" s="22">
        <v>0</v>
      </c>
      <c r="K18" s="22">
        <v>0</v>
      </c>
      <c r="L18" s="23">
        <v>0</v>
      </c>
      <c r="M18" s="50">
        <f aca="true" t="shared" si="3" ref="M18:M25">SUM(I18:L18)</f>
        <v>1700000</v>
      </c>
    </row>
    <row r="19" spans="1:13" s="57" customFormat="1" ht="38.25" customHeight="1">
      <c r="A19" s="20" t="s">
        <v>20</v>
      </c>
      <c r="B19" s="55" t="s">
        <v>34</v>
      </c>
      <c r="C19" s="9" t="s">
        <v>9</v>
      </c>
      <c r="D19" s="9">
        <v>2010</v>
      </c>
      <c r="E19" s="9">
        <v>2012</v>
      </c>
      <c r="F19" s="9">
        <v>600</v>
      </c>
      <c r="G19" s="56">
        <v>60016</v>
      </c>
      <c r="H19" s="60">
        <f t="shared" si="0"/>
        <v>1125000</v>
      </c>
      <c r="I19" s="83">
        <v>1125000</v>
      </c>
      <c r="J19" s="22">
        <v>0</v>
      </c>
      <c r="K19" s="22">
        <v>0</v>
      </c>
      <c r="L19" s="23">
        <v>0</v>
      </c>
      <c r="M19" s="50">
        <f t="shared" si="3"/>
        <v>1125000</v>
      </c>
    </row>
    <row r="20" spans="1:13" s="35" customFormat="1" ht="38.25" customHeight="1">
      <c r="A20" s="96" t="s">
        <v>22</v>
      </c>
      <c r="B20" s="97" t="s">
        <v>41</v>
      </c>
      <c r="C20" s="98" t="s">
        <v>9</v>
      </c>
      <c r="D20" s="99">
        <v>2008</v>
      </c>
      <c r="E20" s="99">
        <v>2012</v>
      </c>
      <c r="F20" s="100" t="s">
        <v>49</v>
      </c>
      <c r="G20" s="111" t="s">
        <v>62</v>
      </c>
      <c r="H20" s="102">
        <f>SUM(I20:L20)</f>
        <v>3608000</v>
      </c>
      <c r="I20" s="103">
        <f>9254000-5646000</f>
        <v>3608000</v>
      </c>
      <c r="J20" s="104">
        <f>2000000-2000000</f>
        <v>0</v>
      </c>
      <c r="K20" s="104">
        <v>0</v>
      </c>
      <c r="L20" s="105">
        <v>0</v>
      </c>
      <c r="M20" s="112">
        <f t="shared" si="3"/>
        <v>3608000</v>
      </c>
    </row>
    <row r="21" spans="1:13" s="57" customFormat="1" ht="38.25" customHeight="1">
      <c r="A21" s="20" t="s">
        <v>30</v>
      </c>
      <c r="B21" s="55" t="s">
        <v>36</v>
      </c>
      <c r="C21" s="9" t="s">
        <v>10</v>
      </c>
      <c r="D21" s="9">
        <v>2010</v>
      </c>
      <c r="E21" s="9">
        <v>2014</v>
      </c>
      <c r="F21" s="9">
        <v>754</v>
      </c>
      <c r="G21" s="56">
        <v>75421</v>
      </c>
      <c r="H21" s="50">
        <f t="shared" si="0"/>
        <v>3044400</v>
      </c>
      <c r="I21" s="83">
        <v>641000</v>
      </c>
      <c r="J21" s="22">
        <v>1287100</v>
      </c>
      <c r="K21" s="22">
        <v>1116300</v>
      </c>
      <c r="L21" s="23">
        <v>0</v>
      </c>
      <c r="M21" s="50">
        <f t="shared" si="3"/>
        <v>3044400</v>
      </c>
    </row>
    <row r="22" spans="1:13" s="57" customFormat="1" ht="38.25" customHeight="1">
      <c r="A22" s="20" t="s">
        <v>81</v>
      </c>
      <c r="B22" s="19" t="s">
        <v>167</v>
      </c>
      <c r="C22" s="9" t="s">
        <v>165</v>
      </c>
      <c r="D22" s="17">
        <v>2011</v>
      </c>
      <c r="E22" s="17">
        <v>2013</v>
      </c>
      <c r="F22" s="18" t="s">
        <v>54</v>
      </c>
      <c r="G22" s="21" t="s">
        <v>166</v>
      </c>
      <c r="H22" s="25">
        <v>80000</v>
      </c>
      <c r="I22" s="84">
        <v>35000</v>
      </c>
      <c r="J22" s="22">
        <v>45000</v>
      </c>
      <c r="K22" s="22">
        <v>0</v>
      </c>
      <c r="L22" s="23">
        <v>0</v>
      </c>
      <c r="M22" s="24">
        <f>SUM(I22:L22)</f>
        <v>80000</v>
      </c>
    </row>
    <row r="23" spans="1:13" s="35" customFormat="1" ht="38.25" customHeight="1">
      <c r="A23" s="20" t="s">
        <v>82</v>
      </c>
      <c r="B23" s="70" t="s">
        <v>80</v>
      </c>
      <c r="C23" s="71" t="s">
        <v>9</v>
      </c>
      <c r="D23" s="71">
        <v>2012</v>
      </c>
      <c r="E23" s="71">
        <v>2014</v>
      </c>
      <c r="F23" s="71">
        <v>852</v>
      </c>
      <c r="G23" s="72">
        <v>85295</v>
      </c>
      <c r="H23" s="73">
        <f>SUM(I23:L23)</f>
        <v>1000000</v>
      </c>
      <c r="I23" s="85">
        <v>725750</v>
      </c>
      <c r="J23" s="74">
        <v>134750</v>
      </c>
      <c r="K23" s="74">
        <v>139500</v>
      </c>
      <c r="L23" s="75">
        <v>0</v>
      </c>
      <c r="M23" s="73">
        <f t="shared" si="3"/>
        <v>1000000</v>
      </c>
    </row>
    <row r="24" spans="1:14" ht="26.25" customHeight="1">
      <c r="A24" s="20" t="s">
        <v>83</v>
      </c>
      <c r="B24" s="19" t="s">
        <v>119</v>
      </c>
      <c r="C24" s="9" t="s">
        <v>9</v>
      </c>
      <c r="D24" s="17">
        <v>2009</v>
      </c>
      <c r="E24" s="17">
        <v>2012</v>
      </c>
      <c r="F24" s="18" t="s">
        <v>55</v>
      </c>
      <c r="G24" s="49" t="s">
        <v>60</v>
      </c>
      <c r="H24" s="25">
        <f>SUM(I24:L24)</f>
        <v>160000</v>
      </c>
      <c r="I24" s="84">
        <v>160000</v>
      </c>
      <c r="J24" s="22">
        <v>0</v>
      </c>
      <c r="K24" s="22">
        <v>0</v>
      </c>
      <c r="L24" s="23">
        <v>0</v>
      </c>
      <c r="M24" s="50">
        <f t="shared" si="3"/>
        <v>160000</v>
      </c>
      <c r="N24" s="12"/>
    </row>
    <row r="25" spans="1:14" ht="12.75">
      <c r="A25" s="122" t="s">
        <v>25</v>
      </c>
      <c r="B25" s="149" t="s">
        <v>27</v>
      </c>
      <c r="C25" s="150"/>
      <c r="D25" s="150"/>
      <c r="E25" s="150"/>
      <c r="F25" s="150"/>
      <c r="G25" s="151"/>
      <c r="H25" s="44">
        <f t="shared" si="0"/>
        <v>0</v>
      </c>
      <c r="I25" s="86">
        <f>SUM(I26:I27)</f>
        <v>0</v>
      </c>
      <c r="J25" s="45">
        <f>SUM(J26:J27)</f>
        <v>0</v>
      </c>
      <c r="K25" s="45">
        <f>SUM(K26:K27)</f>
        <v>0</v>
      </c>
      <c r="L25" s="46">
        <f>SUM(L26:L27)</f>
        <v>0</v>
      </c>
      <c r="M25" s="114">
        <f t="shared" si="3"/>
        <v>0</v>
      </c>
      <c r="N25" s="12"/>
    </row>
    <row r="26" spans="1:14" ht="12.75">
      <c r="A26" s="122"/>
      <c r="B26" s="152" t="s">
        <v>7</v>
      </c>
      <c r="C26" s="153"/>
      <c r="D26" s="153"/>
      <c r="E26" s="153"/>
      <c r="F26" s="153"/>
      <c r="G26" s="154"/>
      <c r="H26" s="29">
        <f t="shared" si="0"/>
        <v>0</v>
      </c>
      <c r="I26" s="79">
        <v>0</v>
      </c>
      <c r="J26" s="40">
        <v>0</v>
      </c>
      <c r="K26" s="40">
        <v>0</v>
      </c>
      <c r="L26" s="41">
        <v>0</v>
      </c>
      <c r="M26" s="114"/>
      <c r="N26" s="12"/>
    </row>
    <row r="27" spans="1:14" ht="14.25" customHeight="1" thickBot="1">
      <c r="A27" s="123"/>
      <c r="B27" s="116" t="s">
        <v>8</v>
      </c>
      <c r="C27" s="117"/>
      <c r="D27" s="117"/>
      <c r="E27" s="117"/>
      <c r="F27" s="117"/>
      <c r="G27" s="118"/>
      <c r="H27" s="32">
        <f t="shared" si="0"/>
        <v>0</v>
      </c>
      <c r="I27" s="80">
        <v>0</v>
      </c>
      <c r="J27" s="47">
        <v>0</v>
      </c>
      <c r="K27" s="47">
        <v>0</v>
      </c>
      <c r="L27" s="48">
        <v>0</v>
      </c>
      <c r="M27" s="115"/>
      <c r="N27" s="12"/>
    </row>
    <row r="28" spans="1:14" ht="12.75">
      <c r="A28" s="121" t="s">
        <v>26</v>
      </c>
      <c r="B28" s="146" t="s">
        <v>28</v>
      </c>
      <c r="C28" s="147"/>
      <c r="D28" s="147"/>
      <c r="E28" s="147"/>
      <c r="F28" s="147"/>
      <c r="G28" s="148"/>
      <c r="H28" s="26">
        <f t="shared" si="0"/>
        <v>25698842</v>
      </c>
      <c r="I28" s="78">
        <f>SUM(I29:I30)</f>
        <v>3472057</v>
      </c>
      <c r="J28" s="27">
        <f>SUM(J29:J30)</f>
        <v>6835385</v>
      </c>
      <c r="K28" s="27">
        <f>SUM(K29:K30)</f>
        <v>10791400</v>
      </c>
      <c r="L28" s="28">
        <f>SUM(L29:L30)</f>
        <v>4600000</v>
      </c>
      <c r="M28" s="113">
        <f>SUM(I28:L28)</f>
        <v>25698842</v>
      </c>
      <c r="N28" s="12"/>
    </row>
    <row r="29" spans="1:14" ht="12.75">
      <c r="A29" s="122"/>
      <c r="B29" s="152" t="s">
        <v>7</v>
      </c>
      <c r="C29" s="153"/>
      <c r="D29" s="153"/>
      <c r="E29" s="153"/>
      <c r="F29" s="153"/>
      <c r="G29" s="154"/>
      <c r="H29" s="29">
        <f t="shared" si="0"/>
        <v>0</v>
      </c>
      <c r="I29" s="79">
        <v>0</v>
      </c>
      <c r="J29" s="30">
        <v>0</v>
      </c>
      <c r="K29" s="30">
        <v>0</v>
      </c>
      <c r="L29" s="31">
        <v>0</v>
      </c>
      <c r="M29" s="114"/>
      <c r="N29" s="12"/>
    </row>
    <row r="30" spans="1:13" s="35" customFormat="1" ht="24" customHeight="1">
      <c r="A30" s="122"/>
      <c r="B30" s="158" t="s">
        <v>8</v>
      </c>
      <c r="C30" s="159"/>
      <c r="D30" s="159"/>
      <c r="E30" s="159"/>
      <c r="F30" s="159"/>
      <c r="G30" s="160"/>
      <c r="H30" s="42">
        <f t="shared" si="0"/>
        <v>25698842</v>
      </c>
      <c r="I30" s="42">
        <f>SUM(I31:I82)</f>
        <v>3472057</v>
      </c>
      <c r="J30" s="42">
        <f>SUM(J31:J82)</f>
        <v>6835385</v>
      </c>
      <c r="K30" s="42">
        <f>SUM(K31:K82)</f>
        <v>10791400</v>
      </c>
      <c r="L30" s="42">
        <f>SUM(L31:L82)</f>
        <v>4600000</v>
      </c>
      <c r="M30" s="114"/>
    </row>
    <row r="31" spans="1:13" s="35" customFormat="1" ht="38.25" customHeight="1">
      <c r="A31" s="20" t="s">
        <v>19</v>
      </c>
      <c r="B31" s="19" t="s">
        <v>46</v>
      </c>
      <c r="C31" s="9" t="s">
        <v>9</v>
      </c>
      <c r="D31" s="17">
        <v>2012</v>
      </c>
      <c r="E31" s="17">
        <v>2012</v>
      </c>
      <c r="F31" s="58" t="s">
        <v>49</v>
      </c>
      <c r="G31" s="61" t="s">
        <v>50</v>
      </c>
      <c r="H31" s="25">
        <f>SUM(I31:L31)</f>
        <v>502000</v>
      </c>
      <c r="I31" s="84">
        <v>502000</v>
      </c>
      <c r="J31" s="22">
        <v>0</v>
      </c>
      <c r="K31" s="22">
        <v>0</v>
      </c>
      <c r="L31" s="23">
        <v>0</v>
      </c>
      <c r="M31" s="24">
        <f>SUM(I31:L31)</f>
        <v>502000</v>
      </c>
    </row>
    <row r="32" spans="1:13" s="35" customFormat="1" ht="38.25" customHeight="1">
      <c r="A32" s="20" t="s">
        <v>20</v>
      </c>
      <c r="B32" s="19" t="s">
        <v>146</v>
      </c>
      <c r="C32" s="9" t="s">
        <v>9</v>
      </c>
      <c r="D32" s="17">
        <v>2012</v>
      </c>
      <c r="E32" s="17">
        <v>2012</v>
      </c>
      <c r="F32" s="58" t="s">
        <v>49</v>
      </c>
      <c r="G32" s="61" t="s">
        <v>50</v>
      </c>
      <c r="H32" s="25">
        <f>SUM(I32:L32)</f>
        <v>73815</v>
      </c>
      <c r="I32" s="84">
        <v>73815</v>
      </c>
      <c r="J32" s="22">
        <v>0</v>
      </c>
      <c r="K32" s="22">
        <v>0</v>
      </c>
      <c r="L32" s="23">
        <v>0</v>
      </c>
      <c r="M32" s="24">
        <f>SUM(I32:L32)</f>
        <v>73815</v>
      </c>
    </row>
    <row r="33" spans="1:13" s="35" customFormat="1" ht="38.25" customHeight="1">
      <c r="A33" s="20" t="s">
        <v>22</v>
      </c>
      <c r="B33" s="19" t="s">
        <v>67</v>
      </c>
      <c r="C33" s="9" t="s">
        <v>9</v>
      </c>
      <c r="D33" s="17">
        <v>2008</v>
      </c>
      <c r="E33" s="17">
        <v>2013</v>
      </c>
      <c r="F33" s="18" t="s">
        <v>49</v>
      </c>
      <c r="G33" s="49" t="s">
        <v>50</v>
      </c>
      <c r="H33" s="25">
        <f>SUM(I33:L33)</f>
        <v>1683000</v>
      </c>
      <c r="I33" s="84">
        <v>183000</v>
      </c>
      <c r="J33" s="22">
        <v>1500000</v>
      </c>
      <c r="K33" s="22">
        <v>0</v>
      </c>
      <c r="L33" s="23">
        <v>0</v>
      </c>
      <c r="M33" s="50">
        <f>SUM(I33:L33)</f>
        <v>1683000</v>
      </c>
    </row>
    <row r="34" spans="1:13" s="35" customFormat="1" ht="48.75" customHeight="1">
      <c r="A34" s="20" t="s">
        <v>30</v>
      </c>
      <c r="B34" s="19" t="s">
        <v>61</v>
      </c>
      <c r="C34" s="9" t="s">
        <v>9</v>
      </c>
      <c r="D34" s="17">
        <v>2010</v>
      </c>
      <c r="E34" s="17">
        <v>2012</v>
      </c>
      <c r="F34" s="58" t="s">
        <v>49</v>
      </c>
      <c r="G34" s="59" t="s">
        <v>50</v>
      </c>
      <c r="H34" s="25">
        <f>SUM(I34:L34)</f>
        <v>1702000</v>
      </c>
      <c r="I34" s="84">
        <v>1702000</v>
      </c>
      <c r="J34" s="22">
        <v>0</v>
      </c>
      <c r="K34" s="22">
        <v>0</v>
      </c>
      <c r="L34" s="23">
        <v>0</v>
      </c>
      <c r="M34" s="50">
        <f>SUM(I34:L34)</f>
        <v>1702000</v>
      </c>
    </row>
    <row r="35" spans="1:13" s="35" customFormat="1" ht="38.25" customHeight="1">
      <c r="A35" s="20" t="s">
        <v>81</v>
      </c>
      <c r="B35" s="51" t="s">
        <v>38</v>
      </c>
      <c r="C35" s="9" t="s">
        <v>9</v>
      </c>
      <c r="D35" s="52">
        <v>2009</v>
      </c>
      <c r="E35" s="52">
        <v>2012</v>
      </c>
      <c r="F35" s="53" t="s">
        <v>49</v>
      </c>
      <c r="G35" s="54" t="s">
        <v>50</v>
      </c>
      <c r="H35" s="25">
        <f t="shared" si="0"/>
        <v>23000</v>
      </c>
      <c r="I35" s="84">
        <v>23000</v>
      </c>
      <c r="J35" s="22">
        <v>0</v>
      </c>
      <c r="K35" s="22">
        <v>0</v>
      </c>
      <c r="L35" s="23">
        <v>0</v>
      </c>
      <c r="M35" s="24">
        <f aca="true" t="shared" si="4" ref="M35:M83">SUM(I35:L35)</f>
        <v>23000</v>
      </c>
    </row>
    <row r="36" spans="1:13" s="35" customFormat="1" ht="38.25" customHeight="1">
      <c r="A36" s="20" t="s">
        <v>82</v>
      </c>
      <c r="B36" s="51" t="s">
        <v>39</v>
      </c>
      <c r="C36" s="9" t="s">
        <v>9</v>
      </c>
      <c r="D36" s="52">
        <v>2012</v>
      </c>
      <c r="E36" s="52">
        <v>2012</v>
      </c>
      <c r="F36" s="53" t="s">
        <v>49</v>
      </c>
      <c r="G36" s="54" t="s">
        <v>50</v>
      </c>
      <c r="H36" s="25">
        <f t="shared" si="0"/>
        <v>5000</v>
      </c>
      <c r="I36" s="84">
        <v>5000</v>
      </c>
      <c r="J36" s="22">
        <v>0</v>
      </c>
      <c r="K36" s="22">
        <v>0</v>
      </c>
      <c r="L36" s="23">
        <v>0</v>
      </c>
      <c r="M36" s="24">
        <f t="shared" si="4"/>
        <v>5000</v>
      </c>
    </row>
    <row r="37" spans="1:13" s="35" customFormat="1" ht="38.25" customHeight="1">
      <c r="A37" s="20" t="s">
        <v>83</v>
      </c>
      <c r="B37" s="51" t="s">
        <v>145</v>
      </c>
      <c r="C37" s="9" t="s">
        <v>9</v>
      </c>
      <c r="D37" s="52">
        <v>2010</v>
      </c>
      <c r="E37" s="52">
        <v>2014</v>
      </c>
      <c r="F37" s="53" t="s">
        <v>49</v>
      </c>
      <c r="G37" s="54" t="s">
        <v>50</v>
      </c>
      <c r="H37" s="25">
        <f t="shared" si="0"/>
        <v>875000</v>
      </c>
      <c r="I37" s="84">
        <v>25000</v>
      </c>
      <c r="J37" s="22">
        <v>0</v>
      </c>
      <c r="K37" s="22">
        <v>850000</v>
      </c>
      <c r="L37" s="23">
        <v>0</v>
      </c>
      <c r="M37" s="24">
        <f t="shared" si="4"/>
        <v>875000</v>
      </c>
    </row>
    <row r="38" spans="1:13" s="35" customFormat="1" ht="38.25" customHeight="1">
      <c r="A38" s="20" t="s">
        <v>84</v>
      </c>
      <c r="B38" s="51" t="s">
        <v>40</v>
      </c>
      <c r="C38" s="9" t="s">
        <v>9</v>
      </c>
      <c r="D38" s="52">
        <v>2011</v>
      </c>
      <c r="E38" s="52">
        <v>2012</v>
      </c>
      <c r="F38" s="53" t="s">
        <v>49</v>
      </c>
      <c r="G38" s="54" t="s">
        <v>50</v>
      </c>
      <c r="H38" s="25">
        <f t="shared" si="0"/>
        <v>4700</v>
      </c>
      <c r="I38" s="84">
        <v>4700</v>
      </c>
      <c r="J38" s="22">
        <v>0</v>
      </c>
      <c r="K38" s="22">
        <v>0</v>
      </c>
      <c r="L38" s="23">
        <v>0</v>
      </c>
      <c r="M38" s="24">
        <f t="shared" si="4"/>
        <v>4700</v>
      </c>
    </row>
    <row r="39" spans="1:13" s="35" customFormat="1" ht="38.25" customHeight="1">
      <c r="A39" s="20" t="s">
        <v>85</v>
      </c>
      <c r="B39" s="51" t="s">
        <v>42</v>
      </c>
      <c r="C39" s="9" t="s">
        <v>9</v>
      </c>
      <c r="D39" s="52">
        <v>2010</v>
      </c>
      <c r="E39" s="52">
        <v>2012</v>
      </c>
      <c r="F39" s="53" t="s">
        <v>49</v>
      </c>
      <c r="G39" s="54" t="s">
        <v>50</v>
      </c>
      <c r="H39" s="25">
        <f t="shared" si="0"/>
        <v>92720</v>
      </c>
      <c r="I39" s="84">
        <v>92720</v>
      </c>
      <c r="J39" s="22">
        <v>0</v>
      </c>
      <c r="K39" s="22">
        <v>0</v>
      </c>
      <c r="L39" s="23">
        <v>0</v>
      </c>
      <c r="M39" s="24">
        <f t="shared" si="4"/>
        <v>92720</v>
      </c>
    </row>
    <row r="40" spans="1:13" s="35" customFormat="1" ht="38.25" customHeight="1">
      <c r="A40" s="20" t="s">
        <v>86</v>
      </c>
      <c r="B40" s="51" t="s">
        <v>43</v>
      </c>
      <c r="C40" s="9" t="s">
        <v>9</v>
      </c>
      <c r="D40" s="52">
        <v>2010</v>
      </c>
      <c r="E40" s="52">
        <v>2012</v>
      </c>
      <c r="F40" s="53" t="s">
        <v>49</v>
      </c>
      <c r="G40" s="54" t="s">
        <v>50</v>
      </c>
      <c r="H40" s="25">
        <f t="shared" si="0"/>
        <v>27000</v>
      </c>
      <c r="I40" s="84">
        <v>27000</v>
      </c>
      <c r="J40" s="22">
        <v>0</v>
      </c>
      <c r="K40" s="22">
        <v>0</v>
      </c>
      <c r="L40" s="23">
        <v>0</v>
      </c>
      <c r="M40" s="24">
        <f t="shared" si="4"/>
        <v>27000</v>
      </c>
    </row>
    <row r="41" spans="1:13" s="35" customFormat="1" ht="38.25" customHeight="1">
      <c r="A41" s="20" t="s">
        <v>87</v>
      </c>
      <c r="B41" s="51" t="s">
        <v>44</v>
      </c>
      <c r="C41" s="9" t="s">
        <v>9</v>
      </c>
      <c r="D41" s="52">
        <v>2011</v>
      </c>
      <c r="E41" s="52">
        <v>2014</v>
      </c>
      <c r="F41" s="53" t="s">
        <v>49</v>
      </c>
      <c r="G41" s="54" t="s">
        <v>50</v>
      </c>
      <c r="H41" s="25">
        <f t="shared" si="0"/>
        <v>1030000</v>
      </c>
      <c r="I41" s="84">
        <v>30000</v>
      </c>
      <c r="J41" s="22">
        <v>0</v>
      </c>
      <c r="K41" s="22">
        <v>1000000</v>
      </c>
      <c r="L41" s="23">
        <v>0</v>
      </c>
      <c r="M41" s="24">
        <f t="shared" si="4"/>
        <v>1030000</v>
      </c>
    </row>
    <row r="42" spans="1:13" s="35" customFormat="1" ht="38.25" customHeight="1">
      <c r="A42" s="20" t="s">
        <v>88</v>
      </c>
      <c r="B42" s="109" t="s">
        <v>45</v>
      </c>
      <c r="C42" s="9" t="s">
        <v>9</v>
      </c>
      <c r="D42" s="110">
        <v>2011</v>
      </c>
      <c r="E42" s="17">
        <v>2014</v>
      </c>
      <c r="F42" s="58" t="s">
        <v>49</v>
      </c>
      <c r="G42" s="61" t="s">
        <v>50</v>
      </c>
      <c r="H42" s="25">
        <f t="shared" si="0"/>
        <v>730000</v>
      </c>
      <c r="I42" s="84">
        <v>30000</v>
      </c>
      <c r="J42" s="22">
        <v>0</v>
      </c>
      <c r="K42" s="22">
        <v>700000</v>
      </c>
      <c r="L42" s="23">
        <v>0</v>
      </c>
      <c r="M42" s="24">
        <f t="shared" si="4"/>
        <v>730000</v>
      </c>
    </row>
    <row r="43" spans="1:13" s="35" customFormat="1" ht="38.25" customHeight="1">
      <c r="A43" s="20" t="s">
        <v>89</v>
      </c>
      <c r="B43" s="19" t="s">
        <v>47</v>
      </c>
      <c r="C43" s="9" t="s">
        <v>9</v>
      </c>
      <c r="D43" s="17">
        <v>2010</v>
      </c>
      <c r="E43" s="17">
        <v>2012</v>
      </c>
      <c r="F43" s="58" t="s">
        <v>49</v>
      </c>
      <c r="G43" s="61" t="s">
        <v>50</v>
      </c>
      <c r="H43" s="25">
        <f t="shared" si="0"/>
        <v>33500</v>
      </c>
      <c r="I43" s="84">
        <v>33500</v>
      </c>
      <c r="J43" s="22">
        <v>0</v>
      </c>
      <c r="K43" s="22">
        <v>0</v>
      </c>
      <c r="L43" s="23">
        <v>0</v>
      </c>
      <c r="M43" s="24">
        <f t="shared" si="4"/>
        <v>33500</v>
      </c>
    </row>
    <row r="44" spans="1:13" s="35" customFormat="1" ht="38.25" customHeight="1">
      <c r="A44" s="96" t="s">
        <v>90</v>
      </c>
      <c r="B44" s="97" t="s">
        <v>48</v>
      </c>
      <c r="C44" s="98" t="s">
        <v>9</v>
      </c>
      <c r="D44" s="99">
        <v>2012</v>
      </c>
      <c r="E44" s="99">
        <v>2012</v>
      </c>
      <c r="F44" s="100" t="s">
        <v>49</v>
      </c>
      <c r="G44" s="101" t="s">
        <v>50</v>
      </c>
      <c r="H44" s="102">
        <f t="shared" si="0"/>
        <v>0</v>
      </c>
      <c r="I44" s="103">
        <f>5000-5000</f>
        <v>0</v>
      </c>
      <c r="J44" s="104">
        <v>0</v>
      </c>
      <c r="K44" s="104">
        <v>0</v>
      </c>
      <c r="L44" s="105">
        <v>0</v>
      </c>
      <c r="M44" s="106">
        <f t="shared" si="4"/>
        <v>0</v>
      </c>
    </row>
    <row r="45" spans="1:13" s="35" customFormat="1" ht="38.25" customHeight="1">
      <c r="A45" s="20" t="s">
        <v>91</v>
      </c>
      <c r="B45" s="19" t="s">
        <v>120</v>
      </c>
      <c r="C45" s="9" t="s">
        <v>9</v>
      </c>
      <c r="D45" s="17">
        <v>2012</v>
      </c>
      <c r="E45" s="17">
        <v>2013</v>
      </c>
      <c r="F45" s="58" t="s">
        <v>49</v>
      </c>
      <c r="G45" s="61" t="s">
        <v>50</v>
      </c>
      <c r="H45" s="25">
        <f t="shared" si="0"/>
        <v>1424000</v>
      </c>
      <c r="I45" s="84">
        <v>0</v>
      </c>
      <c r="J45" s="22">
        <v>1424000</v>
      </c>
      <c r="K45" s="22">
        <v>0</v>
      </c>
      <c r="L45" s="23">
        <v>0</v>
      </c>
      <c r="M45" s="24">
        <f t="shared" si="4"/>
        <v>1424000</v>
      </c>
    </row>
    <row r="46" spans="1:13" s="35" customFormat="1" ht="38.25" customHeight="1">
      <c r="A46" s="20" t="s">
        <v>92</v>
      </c>
      <c r="B46" s="19" t="s">
        <v>102</v>
      </c>
      <c r="C46" s="9" t="s">
        <v>9</v>
      </c>
      <c r="D46" s="17">
        <v>2012</v>
      </c>
      <c r="E46" s="17">
        <v>2014</v>
      </c>
      <c r="F46" s="58" t="s">
        <v>49</v>
      </c>
      <c r="G46" s="61" t="s">
        <v>50</v>
      </c>
      <c r="H46" s="25">
        <f t="shared" si="0"/>
        <v>362000</v>
      </c>
      <c r="I46" s="84">
        <v>0</v>
      </c>
      <c r="J46" s="22">
        <v>0</v>
      </c>
      <c r="K46" s="22">
        <v>362000</v>
      </c>
      <c r="L46" s="23">
        <v>0</v>
      </c>
      <c r="M46" s="24">
        <f t="shared" si="4"/>
        <v>362000</v>
      </c>
    </row>
    <row r="47" spans="1:13" s="35" customFormat="1" ht="38.25" customHeight="1">
      <c r="A47" s="20" t="s">
        <v>93</v>
      </c>
      <c r="B47" s="19" t="s">
        <v>103</v>
      </c>
      <c r="C47" s="9" t="s">
        <v>9</v>
      </c>
      <c r="D47" s="17">
        <v>2012</v>
      </c>
      <c r="E47" s="17">
        <v>2014</v>
      </c>
      <c r="F47" s="58" t="s">
        <v>49</v>
      </c>
      <c r="G47" s="61" t="s">
        <v>50</v>
      </c>
      <c r="H47" s="25">
        <f t="shared" si="0"/>
        <v>477000</v>
      </c>
      <c r="I47" s="84">
        <v>0</v>
      </c>
      <c r="J47" s="22">
        <v>0</v>
      </c>
      <c r="K47" s="22">
        <v>477000</v>
      </c>
      <c r="L47" s="23">
        <v>0</v>
      </c>
      <c r="M47" s="24">
        <f t="shared" si="4"/>
        <v>477000</v>
      </c>
    </row>
    <row r="48" spans="1:13" s="35" customFormat="1" ht="38.25" customHeight="1">
      <c r="A48" s="20" t="s">
        <v>94</v>
      </c>
      <c r="B48" s="19" t="s">
        <v>104</v>
      </c>
      <c r="C48" s="9" t="s">
        <v>9</v>
      </c>
      <c r="D48" s="17">
        <v>2012</v>
      </c>
      <c r="E48" s="17">
        <v>2014</v>
      </c>
      <c r="F48" s="58" t="s">
        <v>49</v>
      </c>
      <c r="G48" s="61" t="s">
        <v>50</v>
      </c>
      <c r="H48" s="25">
        <f t="shared" si="0"/>
        <v>800400</v>
      </c>
      <c r="I48" s="84">
        <v>0</v>
      </c>
      <c r="J48" s="22">
        <v>0</v>
      </c>
      <c r="K48" s="22">
        <v>800400</v>
      </c>
      <c r="L48" s="23">
        <v>0</v>
      </c>
      <c r="M48" s="24">
        <f t="shared" si="4"/>
        <v>800400</v>
      </c>
    </row>
    <row r="49" spans="1:13" s="35" customFormat="1" ht="38.25" customHeight="1">
      <c r="A49" s="20" t="s">
        <v>95</v>
      </c>
      <c r="B49" s="19" t="s">
        <v>105</v>
      </c>
      <c r="C49" s="9" t="s">
        <v>9</v>
      </c>
      <c r="D49" s="17">
        <v>2011</v>
      </c>
      <c r="E49" s="17">
        <v>2015</v>
      </c>
      <c r="F49" s="58" t="s">
        <v>49</v>
      </c>
      <c r="G49" s="61" t="s">
        <v>50</v>
      </c>
      <c r="H49" s="25">
        <f t="shared" si="0"/>
        <v>8000000</v>
      </c>
      <c r="I49" s="84">
        <v>0</v>
      </c>
      <c r="J49" s="22">
        <v>0</v>
      </c>
      <c r="K49" s="22">
        <v>3400000</v>
      </c>
      <c r="L49" s="23">
        <v>4600000</v>
      </c>
      <c r="M49" s="24">
        <f t="shared" si="4"/>
        <v>8000000</v>
      </c>
    </row>
    <row r="50" spans="1:13" s="35" customFormat="1" ht="38.25" customHeight="1">
      <c r="A50" s="20" t="s">
        <v>96</v>
      </c>
      <c r="B50" s="19" t="s">
        <v>106</v>
      </c>
      <c r="C50" s="9" t="s">
        <v>9</v>
      </c>
      <c r="D50" s="17">
        <v>2011</v>
      </c>
      <c r="E50" s="17">
        <v>2013</v>
      </c>
      <c r="F50" s="58" t="s">
        <v>49</v>
      </c>
      <c r="G50" s="61" t="s">
        <v>50</v>
      </c>
      <c r="H50" s="25">
        <f t="shared" si="0"/>
        <v>125000</v>
      </c>
      <c r="I50" s="84">
        <v>0</v>
      </c>
      <c r="J50" s="22">
        <v>125000</v>
      </c>
      <c r="K50" s="22">
        <v>0</v>
      </c>
      <c r="L50" s="23">
        <v>0</v>
      </c>
      <c r="M50" s="24">
        <f t="shared" si="4"/>
        <v>125000</v>
      </c>
    </row>
    <row r="51" spans="1:13" s="35" customFormat="1" ht="51.75" customHeight="1">
      <c r="A51" s="20" t="s">
        <v>97</v>
      </c>
      <c r="B51" s="19" t="s">
        <v>107</v>
      </c>
      <c r="C51" s="9" t="s">
        <v>108</v>
      </c>
      <c r="D51" s="17">
        <v>2011</v>
      </c>
      <c r="E51" s="17">
        <v>2013</v>
      </c>
      <c r="F51" s="58" t="s">
        <v>49</v>
      </c>
      <c r="G51" s="61" t="s">
        <v>50</v>
      </c>
      <c r="H51" s="25">
        <f t="shared" si="0"/>
        <v>1500000</v>
      </c>
      <c r="I51" s="84">
        <v>0</v>
      </c>
      <c r="J51" s="22">
        <v>1500000</v>
      </c>
      <c r="K51" s="22">
        <v>0</v>
      </c>
      <c r="L51" s="23">
        <v>0</v>
      </c>
      <c r="M51" s="24">
        <f t="shared" si="4"/>
        <v>1500000</v>
      </c>
    </row>
    <row r="52" spans="1:13" s="35" customFormat="1" ht="51.75" customHeight="1">
      <c r="A52" s="20" t="s">
        <v>98</v>
      </c>
      <c r="B52" s="19" t="s">
        <v>124</v>
      </c>
      <c r="C52" s="9" t="s">
        <v>9</v>
      </c>
      <c r="D52" s="17">
        <v>2012</v>
      </c>
      <c r="E52" s="17">
        <v>2012</v>
      </c>
      <c r="F52" s="58" t="s">
        <v>49</v>
      </c>
      <c r="G52" s="61" t="s">
        <v>50</v>
      </c>
      <c r="H52" s="25">
        <f t="shared" si="0"/>
        <v>5000</v>
      </c>
      <c r="I52" s="84">
        <v>5000</v>
      </c>
      <c r="J52" s="22">
        <v>0</v>
      </c>
      <c r="K52" s="22">
        <v>0</v>
      </c>
      <c r="L52" s="23">
        <v>0</v>
      </c>
      <c r="M52" s="24">
        <f t="shared" si="4"/>
        <v>5000</v>
      </c>
    </row>
    <row r="53" spans="1:13" s="35" customFormat="1" ht="51.75" customHeight="1">
      <c r="A53" s="20" t="s">
        <v>99</v>
      </c>
      <c r="B53" s="19" t="s">
        <v>125</v>
      </c>
      <c r="C53" s="9" t="s">
        <v>9</v>
      </c>
      <c r="D53" s="17">
        <v>2013</v>
      </c>
      <c r="E53" s="17">
        <v>2013</v>
      </c>
      <c r="F53" s="58" t="s">
        <v>49</v>
      </c>
      <c r="G53" s="61" t="s">
        <v>50</v>
      </c>
      <c r="H53" s="25">
        <f t="shared" si="0"/>
        <v>60000</v>
      </c>
      <c r="I53" s="84">
        <v>0</v>
      </c>
      <c r="J53" s="22">
        <v>60000</v>
      </c>
      <c r="K53" s="22">
        <v>0</v>
      </c>
      <c r="L53" s="23">
        <v>0</v>
      </c>
      <c r="M53" s="24">
        <f t="shared" si="4"/>
        <v>60000</v>
      </c>
    </row>
    <row r="54" spans="1:13" s="35" customFormat="1" ht="51.75" customHeight="1">
      <c r="A54" s="20" t="s">
        <v>100</v>
      </c>
      <c r="B54" s="19" t="s">
        <v>126</v>
      </c>
      <c r="C54" s="9" t="s">
        <v>9</v>
      </c>
      <c r="D54" s="17">
        <v>2013</v>
      </c>
      <c r="E54" s="17">
        <v>2013</v>
      </c>
      <c r="F54" s="58" t="s">
        <v>49</v>
      </c>
      <c r="G54" s="61" t="s">
        <v>50</v>
      </c>
      <c r="H54" s="25">
        <f t="shared" si="0"/>
        <v>30000</v>
      </c>
      <c r="I54" s="84">
        <v>0</v>
      </c>
      <c r="J54" s="22">
        <v>30000</v>
      </c>
      <c r="K54" s="22">
        <v>0</v>
      </c>
      <c r="L54" s="23">
        <v>0</v>
      </c>
      <c r="M54" s="24">
        <f t="shared" si="4"/>
        <v>30000</v>
      </c>
    </row>
    <row r="55" spans="1:13" s="35" customFormat="1" ht="51.75" customHeight="1">
      <c r="A55" s="20" t="s">
        <v>101</v>
      </c>
      <c r="B55" s="19" t="s">
        <v>127</v>
      </c>
      <c r="C55" s="9" t="s">
        <v>9</v>
      </c>
      <c r="D55" s="17">
        <v>2013</v>
      </c>
      <c r="E55" s="17">
        <v>2013</v>
      </c>
      <c r="F55" s="58" t="s">
        <v>49</v>
      </c>
      <c r="G55" s="61" t="s">
        <v>50</v>
      </c>
      <c r="H55" s="25">
        <f t="shared" si="0"/>
        <v>25000</v>
      </c>
      <c r="I55" s="84">
        <v>0</v>
      </c>
      <c r="J55" s="22">
        <v>25000</v>
      </c>
      <c r="K55" s="22">
        <v>0</v>
      </c>
      <c r="L55" s="23">
        <v>0</v>
      </c>
      <c r="M55" s="24">
        <f t="shared" si="4"/>
        <v>25000</v>
      </c>
    </row>
    <row r="56" spans="1:13" s="35" customFormat="1" ht="51.75" customHeight="1">
      <c r="A56" s="20" t="s">
        <v>109</v>
      </c>
      <c r="B56" s="19" t="s">
        <v>128</v>
      </c>
      <c r="C56" s="9" t="s">
        <v>9</v>
      </c>
      <c r="D56" s="17">
        <v>2013</v>
      </c>
      <c r="E56" s="17">
        <v>2013</v>
      </c>
      <c r="F56" s="58" t="s">
        <v>49</v>
      </c>
      <c r="G56" s="61" t="s">
        <v>50</v>
      </c>
      <c r="H56" s="25">
        <f t="shared" si="0"/>
        <v>25000</v>
      </c>
      <c r="I56" s="84">
        <v>0</v>
      </c>
      <c r="J56" s="22">
        <v>25000</v>
      </c>
      <c r="K56" s="22">
        <v>0</v>
      </c>
      <c r="L56" s="23">
        <v>0</v>
      </c>
      <c r="M56" s="24">
        <f t="shared" si="4"/>
        <v>25000</v>
      </c>
    </row>
    <row r="57" spans="1:13" s="35" customFormat="1" ht="38.25" customHeight="1">
      <c r="A57" s="20" t="s">
        <v>110</v>
      </c>
      <c r="B57" s="19" t="s">
        <v>144</v>
      </c>
      <c r="C57" s="9" t="s">
        <v>9</v>
      </c>
      <c r="D57" s="17">
        <v>2013</v>
      </c>
      <c r="E57" s="17">
        <v>2013</v>
      </c>
      <c r="F57" s="58" t="s">
        <v>49</v>
      </c>
      <c r="G57" s="61" t="s">
        <v>50</v>
      </c>
      <c r="H57" s="25">
        <f t="shared" si="0"/>
        <v>40000</v>
      </c>
      <c r="I57" s="84">
        <v>0</v>
      </c>
      <c r="J57" s="22">
        <v>40000</v>
      </c>
      <c r="K57" s="22">
        <v>0</v>
      </c>
      <c r="L57" s="23">
        <v>0</v>
      </c>
      <c r="M57" s="24">
        <f t="shared" si="4"/>
        <v>40000</v>
      </c>
    </row>
    <row r="58" spans="1:13" s="35" customFormat="1" ht="38.25" customHeight="1">
      <c r="A58" s="20" t="s">
        <v>111</v>
      </c>
      <c r="B58" s="19" t="s">
        <v>121</v>
      </c>
      <c r="C58" s="9" t="s">
        <v>9</v>
      </c>
      <c r="D58" s="17">
        <v>2014</v>
      </c>
      <c r="E58" s="17">
        <v>2014</v>
      </c>
      <c r="F58" s="58" t="s">
        <v>68</v>
      </c>
      <c r="G58" s="61" t="s">
        <v>69</v>
      </c>
      <c r="H58" s="25">
        <f t="shared" si="0"/>
        <v>40000</v>
      </c>
      <c r="I58" s="84">
        <v>0</v>
      </c>
      <c r="J58" s="22">
        <v>40000</v>
      </c>
      <c r="K58" s="22">
        <v>0</v>
      </c>
      <c r="L58" s="23">
        <v>0</v>
      </c>
      <c r="M58" s="24">
        <f t="shared" si="4"/>
        <v>40000</v>
      </c>
    </row>
    <row r="59" spans="1:13" s="35" customFormat="1" ht="38.25" customHeight="1">
      <c r="A59" s="20" t="s">
        <v>112</v>
      </c>
      <c r="B59" s="19" t="s">
        <v>147</v>
      </c>
      <c r="C59" s="9" t="s">
        <v>9</v>
      </c>
      <c r="D59" s="17">
        <v>20011</v>
      </c>
      <c r="E59" s="17">
        <v>2012</v>
      </c>
      <c r="F59" s="58" t="s">
        <v>53</v>
      </c>
      <c r="G59" s="61" t="s">
        <v>56</v>
      </c>
      <c r="H59" s="25">
        <f t="shared" si="0"/>
        <v>126</v>
      </c>
      <c r="I59" s="84">
        <v>126</v>
      </c>
      <c r="J59" s="22">
        <v>0</v>
      </c>
      <c r="K59" s="22">
        <v>0</v>
      </c>
      <c r="L59" s="23">
        <v>0</v>
      </c>
      <c r="M59" s="24">
        <f t="shared" si="4"/>
        <v>126</v>
      </c>
    </row>
    <row r="60" spans="1:13" s="35" customFormat="1" ht="38.25" customHeight="1">
      <c r="A60" s="20" t="s">
        <v>113</v>
      </c>
      <c r="B60" s="19" t="s">
        <v>51</v>
      </c>
      <c r="C60" s="9" t="s">
        <v>9</v>
      </c>
      <c r="D60" s="17">
        <v>2012</v>
      </c>
      <c r="E60" s="17">
        <v>2012</v>
      </c>
      <c r="F60" s="58" t="s">
        <v>53</v>
      </c>
      <c r="G60" s="61" t="s">
        <v>56</v>
      </c>
      <c r="H60" s="25">
        <f t="shared" si="0"/>
        <v>50000</v>
      </c>
      <c r="I60" s="84">
        <v>50000</v>
      </c>
      <c r="J60" s="22">
        <v>0</v>
      </c>
      <c r="K60" s="22">
        <v>0</v>
      </c>
      <c r="L60" s="23">
        <v>0</v>
      </c>
      <c r="M60" s="24">
        <f t="shared" si="4"/>
        <v>50000</v>
      </c>
    </row>
    <row r="61" spans="1:13" s="35" customFormat="1" ht="38.25" customHeight="1">
      <c r="A61" s="96" t="s">
        <v>114</v>
      </c>
      <c r="B61" s="97" t="s">
        <v>66</v>
      </c>
      <c r="C61" s="98" t="s">
        <v>9</v>
      </c>
      <c r="D61" s="99">
        <v>2012</v>
      </c>
      <c r="E61" s="99">
        <v>2013</v>
      </c>
      <c r="F61" s="107" t="s">
        <v>169</v>
      </c>
      <c r="G61" s="108" t="s">
        <v>170</v>
      </c>
      <c r="H61" s="102">
        <f t="shared" si="0"/>
        <v>13950</v>
      </c>
      <c r="I61" s="103">
        <f>13950-6385</f>
        <v>7565</v>
      </c>
      <c r="J61" s="104">
        <v>6385</v>
      </c>
      <c r="K61" s="104">
        <v>0</v>
      </c>
      <c r="L61" s="105">
        <v>0</v>
      </c>
      <c r="M61" s="106">
        <f t="shared" si="4"/>
        <v>13950</v>
      </c>
    </row>
    <row r="62" spans="1:13" s="35" customFormat="1" ht="38.25" customHeight="1">
      <c r="A62" s="20" t="s">
        <v>115</v>
      </c>
      <c r="B62" s="19" t="s">
        <v>70</v>
      </c>
      <c r="C62" s="9" t="s">
        <v>9</v>
      </c>
      <c r="D62" s="17">
        <v>2012</v>
      </c>
      <c r="E62" s="17">
        <v>2012</v>
      </c>
      <c r="F62" s="18" t="s">
        <v>53</v>
      </c>
      <c r="G62" s="61" t="s">
        <v>56</v>
      </c>
      <c r="H62" s="25">
        <f t="shared" si="0"/>
        <v>20000</v>
      </c>
      <c r="I62" s="84">
        <v>20000</v>
      </c>
      <c r="J62" s="22">
        <v>0</v>
      </c>
      <c r="K62" s="22">
        <v>0</v>
      </c>
      <c r="L62" s="23">
        <v>0</v>
      </c>
      <c r="M62" s="24">
        <f t="shared" si="4"/>
        <v>20000</v>
      </c>
    </row>
    <row r="63" spans="1:13" s="35" customFormat="1" ht="38.25" customHeight="1">
      <c r="A63" s="20" t="s">
        <v>116</v>
      </c>
      <c r="B63" s="19" t="s">
        <v>71</v>
      </c>
      <c r="C63" s="9" t="s">
        <v>9</v>
      </c>
      <c r="D63" s="17">
        <v>2012</v>
      </c>
      <c r="E63" s="17">
        <v>2012</v>
      </c>
      <c r="F63" s="18" t="s">
        <v>53</v>
      </c>
      <c r="G63" s="21" t="s">
        <v>56</v>
      </c>
      <c r="H63" s="25">
        <f t="shared" si="0"/>
        <v>5000</v>
      </c>
      <c r="I63" s="84">
        <v>5000</v>
      </c>
      <c r="J63" s="22">
        <v>0</v>
      </c>
      <c r="K63" s="22">
        <v>0</v>
      </c>
      <c r="L63" s="23">
        <v>0</v>
      </c>
      <c r="M63" s="24">
        <f t="shared" si="4"/>
        <v>5000</v>
      </c>
    </row>
    <row r="64" spans="1:13" s="35" customFormat="1" ht="38.25" customHeight="1">
      <c r="A64" s="20" t="s">
        <v>117</v>
      </c>
      <c r="B64" s="19" t="s">
        <v>122</v>
      </c>
      <c r="C64" s="9" t="s">
        <v>9</v>
      </c>
      <c r="D64" s="17">
        <v>2012</v>
      </c>
      <c r="E64" s="17">
        <v>2012</v>
      </c>
      <c r="F64" s="18" t="s">
        <v>53</v>
      </c>
      <c r="G64" s="61" t="s">
        <v>56</v>
      </c>
      <c r="H64" s="25">
        <f t="shared" si="0"/>
        <v>80000</v>
      </c>
      <c r="I64" s="84">
        <v>80000</v>
      </c>
      <c r="J64" s="22">
        <v>0</v>
      </c>
      <c r="K64" s="22">
        <v>0</v>
      </c>
      <c r="L64" s="23">
        <v>0</v>
      </c>
      <c r="M64" s="24">
        <f t="shared" si="4"/>
        <v>80000</v>
      </c>
    </row>
    <row r="65" spans="1:13" s="35" customFormat="1" ht="38.25" customHeight="1">
      <c r="A65" s="20" t="s">
        <v>118</v>
      </c>
      <c r="B65" s="19" t="s">
        <v>52</v>
      </c>
      <c r="C65" s="9" t="s">
        <v>9</v>
      </c>
      <c r="D65" s="17">
        <v>2012</v>
      </c>
      <c r="E65" s="17">
        <v>2012</v>
      </c>
      <c r="F65" s="18" t="s">
        <v>54</v>
      </c>
      <c r="G65" s="21" t="s">
        <v>57</v>
      </c>
      <c r="H65" s="25">
        <f t="shared" si="0"/>
        <v>64000</v>
      </c>
      <c r="I65" s="84">
        <v>64000</v>
      </c>
      <c r="J65" s="22">
        <v>0</v>
      </c>
      <c r="K65" s="22">
        <v>0</v>
      </c>
      <c r="L65" s="23">
        <v>0</v>
      </c>
      <c r="M65" s="24">
        <f t="shared" si="4"/>
        <v>64000</v>
      </c>
    </row>
    <row r="66" spans="1:13" s="35" customFormat="1" ht="38.25" customHeight="1">
      <c r="A66" s="20" t="s">
        <v>129</v>
      </c>
      <c r="B66" s="19" t="s">
        <v>72</v>
      </c>
      <c r="C66" s="9" t="s">
        <v>73</v>
      </c>
      <c r="D66" s="17">
        <v>2012</v>
      </c>
      <c r="E66" s="17">
        <v>2012</v>
      </c>
      <c r="F66" s="18" t="s">
        <v>54</v>
      </c>
      <c r="G66" s="21" t="s">
        <v>57</v>
      </c>
      <c r="H66" s="25">
        <f t="shared" si="0"/>
        <v>10000</v>
      </c>
      <c r="I66" s="84">
        <v>10000</v>
      </c>
      <c r="J66" s="22">
        <v>0</v>
      </c>
      <c r="K66" s="22">
        <v>0</v>
      </c>
      <c r="L66" s="23">
        <v>0</v>
      </c>
      <c r="M66" s="24">
        <f t="shared" si="4"/>
        <v>10000</v>
      </c>
    </row>
    <row r="67" spans="1:13" s="35" customFormat="1" ht="38.25" customHeight="1">
      <c r="A67" s="20" t="s">
        <v>130</v>
      </c>
      <c r="B67" s="19" t="s">
        <v>65</v>
      </c>
      <c r="C67" s="9" t="s">
        <v>9</v>
      </c>
      <c r="D67" s="17">
        <v>2012</v>
      </c>
      <c r="E67" s="17">
        <v>2012</v>
      </c>
      <c r="F67" s="18" t="s">
        <v>54</v>
      </c>
      <c r="G67" s="21" t="s">
        <v>57</v>
      </c>
      <c r="H67" s="25">
        <f t="shared" si="0"/>
        <v>350000</v>
      </c>
      <c r="I67" s="84">
        <v>350000</v>
      </c>
      <c r="J67" s="22">
        <v>0</v>
      </c>
      <c r="K67" s="22">
        <v>0</v>
      </c>
      <c r="L67" s="23">
        <v>0</v>
      </c>
      <c r="M67" s="24">
        <f t="shared" si="4"/>
        <v>350000</v>
      </c>
    </row>
    <row r="68" spans="1:13" s="35" customFormat="1" ht="38.25" customHeight="1">
      <c r="A68" s="20" t="s">
        <v>131</v>
      </c>
      <c r="B68" s="19" t="s">
        <v>138</v>
      </c>
      <c r="C68" s="9" t="s">
        <v>9</v>
      </c>
      <c r="D68" s="17">
        <v>2013</v>
      </c>
      <c r="E68" s="17">
        <v>2014</v>
      </c>
      <c r="F68" s="18" t="s">
        <v>54</v>
      </c>
      <c r="G68" s="21" t="s">
        <v>57</v>
      </c>
      <c r="H68" s="25">
        <f t="shared" si="0"/>
        <v>3232000</v>
      </c>
      <c r="I68" s="84">
        <v>0</v>
      </c>
      <c r="J68" s="22">
        <v>30000</v>
      </c>
      <c r="K68" s="22">
        <v>3202000</v>
      </c>
      <c r="L68" s="23">
        <v>0</v>
      </c>
      <c r="M68" s="24">
        <f t="shared" si="4"/>
        <v>3232000</v>
      </c>
    </row>
    <row r="69" spans="1:13" s="35" customFormat="1" ht="38.25" customHeight="1">
      <c r="A69" s="20" t="s">
        <v>132</v>
      </c>
      <c r="B69" s="19" t="s">
        <v>76</v>
      </c>
      <c r="C69" s="9" t="s">
        <v>74</v>
      </c>
      <c r="D69" s="17">
        <v>2012</v>
      </c>
      <c r="E69" s="17">
        <v>2012</v>
      </c>
      <c r="F69" s="18" t="s">
        <v>54</v>
      </c>
      <c r="G69" s="21" t="s">
        <v>57</v>
      </c>
      <c r="H69" s="25">
        <f t="shared" si="0"/>
        <v>15000</v>
      </c>
      <c r="I69" s="84">
        <v>15000</v>
      </c>
      <c r="J69" s="22">
        <v>0</v>
      </c>
      <c r="K69" s="22">
        <v>0</v>
      </c>
      <c r="L69" s="23">
        <v>0</v>
      </c>
      <c r="M69" s="24">
        <f t="shared" si="4"/>
        <v>15000</v>
      </c>
    </row>
    <row r="70" spans="1:13" s="35" customFormat="1" ht="38.25" customHeight="1">
      <c r="A70" s="20" t="s">
        <v>133</v>
      </c>
      <c r="B70" s="19" t="s">
        <v>75</v>
      </c>
      <c r="C70" s="9" t="s">
        <v>74</v>
      </c>
      <c r="D70" s="17">
        <v>2012</v>
      </c>
      <c r="E70" s="17">
        <v>2012</v>
      </c>
      <c r="F70" s="18" t="s">
        <v>54</v>
      </c>
      <c r="G70" s="21" t="s">
        <v>57</v>
      </c>
      <c r="H70" s="25">
        <f t="shared" si="0"/>
        <v>4000</v>
      </c>
      <c r="I70" s="84">
        <v>4000</v>
      </c>
      <c r="J70" s="22">
        <v>0</v>
      </c>
      <c r="K70" s="22">
        <v>0</v>
      </c>
      <c r="L70" s="23">
        <v>0</v>
      </c>
      <c r="M70" s="24">
        <f t="shared" si="4"/>
        <v>4000</v>
      </c>
    </row>
    <row r="71" spans="1:13" s="35" customFormat="1" ht="38.25" customHeight="1">
      <c r="A71" s="20" t="s">
        <v>134</v>
      </c>
      <c r="B71" s="19" t="s">
        <v>64</v>
      </c>
      <c r="C71" s="9" t="s">
        <v>9</v>
      </c>
      <c r="D71" s="17">
        <v>2012</v>
      </c>
      <c r="E71" s="17">
        <v>2012</v>
      </c>
      <c r="F71" s="18" t="s">
        <v>55</v>
      </c>
      <c r="G71" s="21" t="s">
        <v>58</v>
      </c>
      <c r="H71" s="25">
        <f t="shared" si="0"/>
        <v>7000</v>
      </c>
      <c r="I71" s="84">
        <v>7000</v>
      </c>
      <c r="J71" s="22">
        <v>0</v>
      </c>
      <c r="K71" s="22">
        <v>0</v>
      </c>
      <c r="L71" s="23">
        <v>0</v>
      </c>
      <c r="M71" s="24">
        <f t="shared" si="4"/>
        <v>7000</v>
      </c>
    </row>
    <row r="72" spans="1:13" s="35" customFormat="1" ht="33.75" customHeight="1">
      <c r="A72" s="20" t="s">
        <v>139</v>
      </c>
      <c r="B72" s="19" t="s">
        <v>148</v>
      </c>
      <c r="C72" s="9" t="s">
        <v>9</v>
      </c>
      <c r="D72" s="17">
        <v>2011</v>
      </c>
      <c r="E72" s="17">
        <v>2012</v>
      </c>
      <c r="F72" s="18" t="s">
        <v>55</v>
      </c>
      <c r="G72" s="21" t="s">
        <v>58</v>
      </c>
      <c r="H72" s="25">
        <f t="shared" si="0"/>
        <v>20000</v>
      </c>
      <c r="I72" s="84">
        <v>20000</v>
      </c>
      <c r="J72" s="22">
        <v>0</v>
      </c>
      <c r="K72" s="22">
        <v>0</v>
      </c>
      <c r="L72" s="23">
        <v>0</v>
      </c>
      <c r="M72" s="24">
        <f t="shared" si="4"/>
        <v>20000</v>
      </c>
    </row>
    <row r="73" spans="1:13" s="35" customFormat="1" ht="38.25" customHeight="1">
      <c r="A73" s="20" t="s">
        <v>140</v>
      </c>
      <c r="B73" s="19" t="s">
        <v>149</v>
      </c>
      <c r="C73" s="9" t="s">
        <v>9</v>
      </c>
      <c r="D73" s="17">
        <v>2011</v>
      </c>
      <c r="E73" s="17">
        <v>2012</v>
      </c>
      <c r="F73" s="18" t="s">
        <v>55</v>
      </c>
      <c r="G73" s="21" t="s">
        <v>58</v>
      </c>
      <c r="H73" s="25">
        <f t="shared" si="0"/>
        <v>3344</v>
      </c>
      <c r="I73" s="84">
        <v>3344</v>
      </c>
      <c r="J73" s="22">
        <v>0</v>
      </c>
      <c r="K73" s="22">
        <v>0</v>
      </c>
      <c r="L73" s="23">
        <v>0</v>
      </c>
      <c r="M73" s="24">
        <f t="shared" si="4"/>
        <v>3344</v>
      </c>
    </row>
    <row r="74" spans="1:13" s="35" customFormat="1" ht="38.25" customHeight="1">
      <c r="A74" s="96" t="s">
        <v>141</v>
      </c>
      <c r="B74" s="97" t="s">
        <v>172</v>
      </c>
      <c r="C74" s="98" t="s">
        <v>9</v>
      </c>
      <c r="D74" s="99">
        <v>2012</v>
      </c>
      <c r="E74" s="99">
        <v>2012</v>
      </c>
      <c r="F74" s="107" t="s">
        <v>55</v>
      </c>
      <c r="G74" s="108" t="s">
        <v>58</v>
      </c>
      <c r="H74" s="102">
        <f t="shared" si="0"/>
        <v>12000</v>
      </c>
      <c r="I74" s="103">
        <v>12000</v>
      </c>
      <c r="J74" s="104">
        <v>0</v>
      </c>
      <c r="K74" s="104">
        <v>0</v>
      </c>
      <c r="L74" s="105">
        <v>0</v>
      </c>
      <c r="M74" s="106">
        <f t="shared" si="4"/>
        <v>12000</v>
      </c>
    </row>
    <row r="75" spans="1:13" s="35" customFormat="1" ht="38.25" customHeight="1">
      <c r="A75" s="20" t="s">
        <v>154</v>
      </c>
      <c r="B75" s="19" t="s">
        <v>63</v>
      </c>
      <c r="C75" s="9" t="s">
        <v>9</v>
      </c>
      <c r="D75" s="17">
        <v>2011</v>
      </c>
      <c r="E75" s="17">
        <v>2013</v>
      </c>
      <c r="F75" s="18" t="s">
        <v>55</v>
      </c>
      <c r="G75" s="21" t="s">
        <v>59</v>
      </c>
      <c r="H75" s="25">
        <f t="shared" si="0"/>
        <v>2030000</v>
      </c>
      <c r="I75" s="84">
        <v>30000</v>
      </c>
      <c r="J75" s="22">
        <v>2000000</v>
      </c>
      <c r="K75" s="22">
        <v>0</v>
      </c>
      <c r="L75" s="23">
        <v>0</v>
      </c>
      <c r="M75" s="24">
        <f t="shared" si="4"/>
        <v>2030000</v>
      </c>
    </row>
    <row r="76" spans="1:13" s="35" customFormat="1" ht="38.25" customHeight="1">
      <c r="A76" s="20" t="s">
        <v>155</v>
      </c>
      <c r="B76" s="19" t="s">
        <v>150</v>
      </c>
      <c r="C76" s="9" t="s">
        <v>9</v>
      </c>
      <c r="D76" s="17">
        <v>2011</v>
      </c>
      <c r="E76" s="17">
        <v>2012</v>
      </c>
      <c r="F76" s="18" t="s">
        <v>55</v>
      </c>
      <c r="G76" s="21" t="s">
        <v>151</v>
      </c>
      <c r="H76" s="25">
        <f t="shared" si="0"/>
        <v>13600</v>
      </c>
      <c r="I76" s="84">
        <v>13600</v>
      </c>
      <c r="J76" s="22">
        <v>0</v>
      </c>
      <c r="K76" s="22">
        <v>0</v>
      </c>
      <c r="L76" s="23">
        <v>0</v>
      </c>
      <c r="M76" s="24">
        <f t="shared" si="4"/>
        <v>13600</v>
      </c>
    </row>
    <row r="77" spans="1:13" s="35" customFormat="1" ht="38.25" customHeight="1">
      <c r="A77" s="20" t="s">
        <v>156</v>
      </c>
      <c r="B77" s="19" t="s">
        <v>152</v>
      </c>
      <c r="C77" s="9" t="s">
        <v>9</v>
      </c>
      <c r="D77" s="17">
        <v>2011</v>
      </c>
      <c r="E77" s="17">
        <v>2012</v>
      </c>
      <c r="F77" s="18" t="s">
        <v>55</v>
      </c>
      <c r="G77" s="21" t="s">
        <v>151</v>
      </c>
      <c r="H77" s="25">
        <f t="shared" si="0"/>
        <v>87</v>
      </c>
      <c r="I77" s="84">
        <v>87</v>
      </c>
      <c r="J77" s="22">
        <v>0</v>
      </c>
      <c r="K77" s="22">
        <v>0</v>
      </c>
      <c r="L77" s="23">
        <v>0</v>
      </c>
      <c r="M77" s="24">
        <f t="shared" si="4"/>
        <v>87</v>
      </c>
    </row>
    <row r="78" spans="1:13" s="35" customFormat="1" ht="38.25" customHeight="1">
      <c r="A78" s="20" t="s">
        <v>157</v>
      </c>
      <c r="B78" s="19" t="s">
        <v>153</v>
      </c>
      <c r="C78" s="9" t="s">
        <v>9</v>
      </c>
      <c r="D78" s="17">
        <v>2011</v>
      </c>
      <c r="E78" s="17">
        <v>2012</v>
      </c>
      <c r="F78" s="18" t="s">
        <v>55</v>
      </c>
      <c r="G78" s="21" t="s">
        <v>60</v>
      </c>
      <c r="H78" s="25">
        <f t="shared" si="0"/>
        <v>18600</v>
      </c>
      <c r="I78" s="84">
        <v>18600</v>
      </c>
      <c r="J78" s="22">
        <v>0</v>
      </c>
      <c r="K78" s="22">
        <v>0</v>
      </c>
      <c r="L78" s="23">
        <v>0</v>
      </c>
      <c r="M78" s="24">
        <f t="shared" si="4"/>
        <v>18600</v>
      </c>
    </row>
    <row r="79" spans="1:13" s="35" customFormat="1" ht="38.25" customHeight="1">
      <c r="A79" s="20" t="s">
        <v>158</v>
      </c>
      <c r="B79" s="97" t="s">
        <v>79</v>
      </c>
      <c r="C79" s="98" t="s">
        <v>9</v>
      </c>
      <c r="D79" s="99">
        <v>2012</v>
      </c>
      <c r="E79" s="99">
        <v>2012</v>
      </c>
      <c r="F79" s="107" t="s">
        <v>55</v>
      </c>
      <c r="G79" s="108" t="s">
        <v>60</v>
      </c>
      <c r="H79" s="102">
        <f t="shared" si="0"/>
        <v>0</v>
      </c>
      <c r="I79" s="103">
        <f>5000-5000</f>
        <v>0</v>
      </c>
      <c r="J79" s="104">
        <v>0</v>
      </c>
      <c r="K79" s="104">
        <v>0</v>
      </c>
      <c r="L79" s="105">
        <v>0</v>
      </c>
      <c r="M79" s="106">
        <f t="shared" si="4"/>
        <v>0</v>
      </c>
    </row>
    <row r="80" spans="1:13" s="35" customFormat="1" ht="38.25" customHeight="1">
      <c r="A80" s="20" t="s">
        <v>159</v>
      </c>
      <c r="B80" s="19" t="s">
        <v>77</v>
      </c>
      <c r="C80" s="9" t="s">
        <v>9</v>
      </c>
      <c r="D80" s="17">
        <v>2012</v>
      </c>
      <c r="E80" s="17">
        <v>2012</v>
      </c>
      <c r="F80" s="18" t="s">
        <v>55</v>
      </c>
      <c r="G80" s="21" t="s">
        <v>60</v>
      </c>
      <c r="H80" s="25">
        <f>SUM(I80:L80)</f>
        <v>20000</v>
      </c>
      <c r="I80" s="84">
        <v>20000</v>
      </c>
      <c r="J80" s="22">
        <v>0</v>
      </c>
      <c r="K80" s="22">
        <v>0</v>
      </c>
      <c r="L80" s="23">
        <v>0</v>
      </c>
      <c r="M80" s="24">
        <f t="shared" si="4"/>
        <v>20000</v>
      </c>
    </row>
    <row r="81" spans="1:13" s="35" customFormat="1" ht="38.25" customHeight="1">
      <c r="A81" s="20" t="s">
        <v>160</v>
      </c>
      <c r="B81" s="19" t="s">
        <v>135</v>
      </c>
      <c r="C81" s="9" t="s">
        <v>9</v>
      </c>
      <c r="D81" s="17">
        <v>2013</v>
      </c>
      <c r="E81" s="17">
        <v>2013</v>
      </c>
      <c r="F81" s="18" t="s">
        <v>136</v>
      </c>
      <c r="G81" s="21" t="s">
        <v>137</v>
      </c>
      <c r="H81" s="60">
        <f>SUM(I81:L81)</f>
        <v>30000</v>
      </c>
      <c r="I81" s="84">
        <v>0</v>
      </c>
      <c r="J81" s="22">
        <v>30000</v>
      </c>
      <c r="K81" s="22">
        <v>0</v>
      </c>
      <c r="L81" s="23">
        <v>0</v>
      </c>
      <c r="M81" s="24">
        <f t="shared" si="4"/>
        <v>30000</v>
      </c>
    </row>
    <row r="82" spans="1:13" s="12" customFormat="1" ht="40.5" customHeight="1" thickBot="1">
      <c r="A82" s="20" t="s">
        <v>171</v>
      </c>
      <c r="B82" s="19" t="s">
        <v>142</v>
      </c>
      <c r="C82" s="9" t="s">
        <v>9</v>
      </c>
      <c r="D82" s="17">
        <v>2012</v>
      </c>
      <c r="E82" s="17">
        <v>2012</v>
      </c>
      <c r="F82" s="18" t="s">
        <v>136</v>
      </c>
      <c r="G82" s="21" t="s">
        <v>143</v>
      </c>
      <c r="H82" s="60">
        <f>SUM(I82:L82)</f>
        <v>5000</v>
      </c>
      <c r="I82" s="84">
        <v>5000</v>
      </c>
      <c r="J82" s="22">
        <v>0</v>
      </c>
      <c r="K82" s="22">
        <v>0</v>
      </c>
      <c r="L82" s="23">
        <v>0</v>
      </c>
      <c r="M82" s="24">
        <f t="shared" si="4"/>
        <v>5000</v>
      </c>
    </row>
    <row r="83" spans="1:13" s="12" customFormat="1" ht="13.5" thickBot="1">
      <c r="A83" s="121" t="s">
        <v>22</v>
      </c>
      <c r="B83" s="146" t="s">
        <v>29</v>
      </c>
      <c r="C83" s="147"/>
      <c r="D83" s="147"/>
      <c r="E83" s="147"/>
      <c r="F83" s="147"/>
      <c r="G83" s="148"/>
      <c r="H83" s="26">
        <f>SUM(H84:H85)</f>
        <v>745688</v>
      </c>
      <c r="I83" s="78">
        <f>SUM(I84:I85)</f>
        <v>644240</v>
      </c>
      <c r="J83" s="27">
        <f>SUM(J84:J85)</f>
        <v>101448</v>
      </c>
      <c r="K83" s="27">
        <f>SUM(K84:K85)</f>
        <v>0</v>
      </c>
      <c r="L83" s="28">
        <f>SUM(L84:L85)</f>
        <v>0</v>
      </c>
      <c r="M83" s="113">
        <f t="shared" si="4"/>
        <v>745688</v>
      </c>
    </row>
    <row r="84" spans="1:13" s="12" customFormat="1" ht="13.5" thickBot="1">
      <c r="A84" s="122"/>
      <c r="B84" s="152" t="s">
        <v>7</v>
      </c>
      <c r="C84" s="153"/>
      <c r="D84" s="153"/>
      <c r="E84" s="153"/>
      <c r="F84" s="153"/>
      <c r="G84" s="154"/>
      <c r="H84" s="26">
        <f>SUM(I84:L84)</f>
        <v>220750</v>
      </c>
      <c r="I84" s="79">
        <f aca="true" t="shared" si="5" ref="I84:L85">I87</f>
        <v>220750</v>
      </c>
      <c r="J84" s="79">
        <f t="shared" si="5"/>
        <v>0</v>
      </c>
      <c r="K84" s="79">
        <f t="shared" si="5"/>
        <v>0</v>
      </c>
      <c r="L84" s="79">
        <f t="shared" si="5"/>
        <v>0</v>
      </c>
      <c r="M84" s="114"/>
    </row>
    <row r="85" spans="1:13" s="57" customFormat="1" ht="13.5" thickBot="1">
      <c r="A85" s="123"/>
      <c r="B85" s="116" t="s">
        <v>8</v>
      </c>
      <c r="C85" s="117"/>
      <c r="D85" s="117"/>
      <c r="E85" s="117"/>
      <c r="F85" s="117"/>
      <c r="G85" s="118"/>
      <c r="H85" s="26">
        <f>SUM(I85:L85)</f>
        <v>524938</v>
      </c>
      <c r="I85" s="33">
        <f t="shared" si="5"/>
        <v>423490</v>
      </c>
      <c r="J85" s="33">
        <f t="shared" si="5"/>
        <v>101448</v>
      </c>
      <c r="K85" s="33">
        <f t="shared" si="5"/>
        <v>0</v>
      </c>
      <c r="L85" s="33">
        <f t="shared" si="5"/>
        <v>0</v>
      </c>
      <c r="M85" s="115"/>
    </row>
    <row r="86" spans="1:13" s="57" customFormat="1" ht="13.5" thickBot="1">
      <c r="A86" s="88" t="s">
        <v>19</v>
      </c>
      <c r="B86" s="89" t="s">
        <v>163</v>
      </c>
      <c r="C86" s="95" t="s">
        <v>9</v>
      </c>
      <c r="D86" s="90">
        <v>2012</v>
      </c>
      <c r="E86" s="90">
        <v>2014</v>
      </c>
      <c r="F86" s="90">
        <v>754</v>
      </c>
      <c r="G86" s="91">
        <v>75412</v>
      </c>
      <c r="H86" s="92">
        <f>SUM(I86:L86)</f>
        <v>1453.28</v>
      </c>
      <c r="I86" s="93">
        <v>800</v>
      </c>
      <c r="J86" s="93">
        <v>653.28</v>
      </c>
      <c r="K86" s="93">
        <v>0</v>
      </c>
      <c r="L86" s="94">
        <v>0</v>
      </c>
      <c r="M86" s="69">
        <f>SUM(I86:L86)</f>
        <v>1453.28</v>
      </c>
    </row>
    <row r="87" spans="1:13" s="57" customFormat="1" ht="13.5" thickBot="1">
      <c r="A87" s="88" t="s">
        <v>20</v>
      </c>
      <c r="B87" s="89" t="s">
        <v>161</v>
      </c>
      <c r="C87" s="95" t="s">
        <v>162</v>
      </c>
      <c r="D87" s="90">
        <v>2011</v>
      </c>
      <c r="E87" s="90">
        <v>2012</v>
      </c>
      <c r="F87" s="90">
        <v>801</v>
      </c>
      <c r="G87" s="91">
        <v>80113</v>
      </c>
      <c r="H87" s="92">
        <f>SUM(I87:L87)</f>
        <v>220750</v>
      </c>
      <c r="I87" s="93">
        <v>220750</v>
      </c>
      <c r="J87" s="93">
        <v>0</v>
      </c>
      <c r="K87" s="93">
        <v>0</v>
      </c>
      <c r="L87" s="94">
        <v>0</v>
      </c>
      <c r="M87" s="69">
        <f>SUM(I87:L87)</f>
        <v>220750</v>
      </c>
    </row>
    <row r="88" spans="1:13" s="12" customFormat="1" ht="26.25" thickBot="1">
      <c r="A88" s="62">
        <v>1</v>
      </c>
      <c r="B88" s="63" t="s">
        <v>35</v>
      </c>
      <c r="C88" s="64" t="s">
        <v>37</v>
      </c>
      <c r="D88" s="64">
        <v>2010</v>
      </c>
      <c r="E88" s="64">
        <v>2013</v>
      </c>
      <c r="F88" s="64">
        <v>700</v>
      </c>
      <c r="G88" s="65">
        <v>70004</v>
      </c>
      <c r="H88" s="66">
        <f>SUM(I88:L88)</f>
        <v>524938</v>
      </c>
      <c r="I88" s="87">
        <v>423490</v>
      </c>
      <c r="J88" s="67">
        <v>101448</v>
      </c>
      <c r="K88" s="67">
        <v>0</v>
      </c>
      <c r="L88" s="68">
        <v>0</v>
      </c>
      <c r="M88" s="69">
        <f>SUM(I88:L88)</f>
        <v>524938</v>
      </c>
    </row>
    <row r="89" spans="1:13" s="12" customFormat="1" ht="12.75">
      <c r="A89" s="121" t="s">
        <v>30</v>
      </c>
      <c r="B89" s="146" t="s">
        <v>31</v>
      </c>
      <c r="C89" s="147"/>
      <c r="D89" s="147"/>
      <c r="E89" s="147"/>
      <c r="F89" s="147"/>
      <c r="G89" s="148"/>
      <c r="H89" s="26">
        <v>0</v>
      </c>
      <c r="I89" s="78">
        <f>SUM(I90:I91)</f>
        <v>1800000</v>
      </c>
      <c r="J89" s="27">
        <f>SUM(J90:J91)</f>
        <v>1025000</v>
      </c>
      <c r="K89" s="27">
        <f>SUM(K90:K91)</f>
        <v>0</v>
      </c>
      <c r="L89" s="28">
        <f>SUM(L90:L91)</f>
        <v>0</v>
      </c>
      <c r="M89" s="113">
        <f>SUM(I89:L89)</f>
        <v>2825000</v>
      </c>
    </row>
    <row r="90" spans="1:13" s="12" customFormat="1" ht="12.75">
      <c r="A90" s="122"/>
      <c r="B90" s="152" t="s">
        <v>7</v>
      </c>
      <c r="C90" s="153"/>
      <c r="D90" s="153"/>
      <c r="E90" s="153"/>
      <c r="F90" s="153"/>
      <c r="G90" s="154"/>
      <c r="H90" s="29">
        <v>0</v>
      </c>
      <c r="I90" s="79">
        <v>1800000</v>
      </c>
      <c r="J90" s="30">
        <v>1025000</v>
      </c>
      <c r="K90" s="30">
        <v>0</v>
      </c>
      <c r="L90" s="31">
        <v>0</v>
      </c>
      <c r="M90" s="114"/>
    </row>
    <row r="91" spans="1:13" ht="13.5" thickBot="1">
      <c r="A91" s="123"/>
      <c r="B91" s="116" t="s">
        <v>8</v>
      </c>
      <c r="C91" s="117"/>
      <c r="D91" s="117"/>
      <c r="E91" s="117"/>
      <c r="F91" s="117"/>
      <c r="G91" s="118"/>
      <c r="H91" s="32">
        <v>0</v>
      </c>
      <c r="I91" s="80">
        <v>0</v>
      </c>
      <c r="J91" s="33">
        <v>0</v>
      </c>
      <c r="K91" s="33">
        <v>0</v>
      </c>
      <c r="L91" s="34">
        <v>0</v>
      </c>
      <c r="M91" s="115"/>
    </row>
    <row r="92" spans="2:13" ht="12.75">
      <c r="B92" s="1"/>
      <c r="C92" s="1"/>
      <c r="D92" s="1"/>
      <c r="E92" s="1"/>
      <c r="F92" s="1"/>
      <c r="G92" s="1"/>
      <c r="H92" s="5"/>
      <c r="I92" s="57"/>
      <c r="J92" s="1"/>
      <c r="K92" s="1"/>
      <c r="L92" s="1"/>
      <c r="M92" s="1"/>
    </row>
    <row r="93" spans="2:13" ht="12.75">
      <c r="B93" s="1"/>
      <c r="C93" s="1"/>
      <c r="D93" s="1"/>
      <c r="E93" s="1"/>
      <c r="F93" s="1"/>
      <c r="G93" s="1"/>
      <c r="H93" s="5"/>
      <c r="I93" s="57"/>
      <c r="J93" s="1"/>
      <c r="K93" s="1"/>
      <c r="L93" s="1"/>
      <c r="M93" s="1"/>
    </row>
    <row r="94" ht="12.75">
      <c r="B94" t="s">
        <v>164</v>
      </c>
    </row>
  </sheetData>
  <sheetProtection/>
  <mergeCells count="46">
    <mergeCell ref="J1:M1"/>
    <mergeCell ref="A3:M3"/>
    <mergeCell ref="B4:M4"/>
    <mergeCell ref="A5:A7"/>
    <mergeCell ref="B5:B7"/>
    <mergeCell ref="C5:C7"/>
    <mergeCell ref="D5:E6"/>
    <mergeCell ref="F5:G6"/>
    <mergeCell ref="H5:H7"/>
    <mergeCell ref="I5:L6"/>
    <mergeCell ref="M5:M7"/>
    <mergeCell ref="A9:A11"/>
    <mergeCell ref="B9:G9"/>
    <mergeCell ref="M9:M11"/>
    <mergeCell ref="B10:G10"/>
    <mergeCell ref="B11:G11"/>
    <mergeCell ref="A12:A14"/>
    <mergeCell ref="B12:G12"/>
    <mergeCell ref="M12:M14"/>
    <mergeCell ref="B13:G13"/>
    <mergeCell ref="B14:G14"/>
    <mergeCell ref="A15:A17"/>
    <mergeCell ref="B15:G15"/>
    <mergeCell ref="M15:M17"/>
    <mergeCell ref="B16:G16"/>
    <mergeCell ref="B17:G17"/>
    <mergeCell ref="A25:A27"/>
    <mergeCell ref="B25:G25"/>
    <mergeCell ref="M25:M27"/>
    <mergeCell ref="B26:G26"/>
    <mergeCell ref="B27:G27"/>
    <mergeCell ref="A28:A30"/>
    <mergeCell ref="B28:G28"/>
    <mergeCell ref="M28:M30"/>
    <mergeCell ref="B29:G29"/>
    <mergeCell ref="B30:G30"/>
    <mergeCell ref="A83:A85"/>
    <mergeCell ref="B83:G83"/>
    <mergeCell ref="M83:M85"/>
    <mergeCell ref="B84:G84"/>
    <mergeCell ref="B85:G85"/>
    <mergeCell ref="A89:A91"/>
    <mergeCell ref="B89:G89"/>
    <mergeCell ref="M89:M91"/>
    <mergeCell ref="B90:G90"/>
    <mergeCell ref="B91:G91"/>
  </mergeCells>
  <printOptions/>
  <pageMargins left="0.7" right="0.74" top="0.6" bottom="0.56" header="0.5" footer="0.5"/>
  <pageSetup horizontalDpi="600" verticalDpi="6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ARAM</cp:lastModifiedBy>
  <cp:lastPrinted>2012-11-19T13:22:47Z</cp:lastPrinted>
  <dcterms:created xsi:type="dcterms:W3CDTF">2010-06-05T20:15:04Z</dcterms:created>
  <dcterms:modified xsi:type="dcterms:W3CDTF">2012-11-20T13:36:09Z</dcterms:modified>
  <cp:category/>
  <cp:version/>
  <cp:contentType/>
  <cp:contentStatus/>
</cp:coreProperties>
</file>